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R51" i="1" l="1"/>
  <c r="Q51" i="1"/>
  <c r="R50" i="1"/>
  <c r="Q50" i="1"/>
  <c r="R49" i="1"/>
  <c r="Q49" i="1"/>
  <c r="R48" i="1"/>
  <c r="Q48" i="1"/>
  <c r="R47" i="1"/>
  <c r="Q47" i="1"/>
  <c r="R46" i="1"/>
  <c r="Q46" i="1"/>
  <c r="O45" i="1"/>
  <c r="O44" i="1"/>
  <c r="O43" i="1"/>
  <c r="O42" i="1"/>
  <c r="O41" i="1"/>
  <c r="D41" i="1"/>
  <c r="C41" i="1"/>
  <c r="O40" i="1"/>
  <c r="D40" i="1"/>
  <c r="C40" i="1"/>
  <c r="D39" i="1"/>
  <c r="C39" i="1"/>
  <c r="D38" i="1"/>
  <c r="C38" i="1"/>
  <c r="D37" i="1"/>
  <c r="C37" i="1"/>
  <c r="D36" i="1"/>
  <c r="C36" i="1"/>
  <c r="G35" i="1"/>
  <c r="R45" i="1" s="1"/>
  <c r="D35" i="1"/>
  <c r="C35" i="1"/>
  <c r="B35" i="1"/>
  <c r="Q45" i="1" s="1"/>
  <c r="G34" i="1"/>
  <c r="R44" i="1" s="1"/>
  <c r="D34" i="1"/>
  <c r="C34" i="1"/>
  <c r="B34" i="1"/>
  <c r="Q44" i="1" s="1"/>
  <c r="O33" i="1"/>
  <c r="N33" i="1"/>
  <c r="G33" i="1"/>
  <c r="R43" i="1" s="1"/>
  <c r="D33" i="1"/>
  <c r="C33" i="1"/>
  <c r="B33" i="1"/>
  <c r="Q43" i="1" s="1"/>
  <c r="O32" i="1"/>
  <c r="N32" i="1"/>
  <c r="G32" i="1"/>
  <c r="R42" i="1" s="1"/>
  <c r="D32" i="1"/>
  <c r="C32" i="1"/>
  <c r="B32" i="1"/>
  <c r="Q42" i="1" s="1"/>
  <c r="O31" i="1"/>
  <c r="N31" i="1"/>
  <c r="G31" i="1"/>
  <c r="R41" i="1" s="1"/>
  <c r="D31" i="1"/>
  <c r="C31" i="1"/>
  <c r="B31" i="1"/>
  <c r="Q41" i="1" s="1"/>
  <c r="O30" i="1"/>
  <c r="N30" i="1"/>
  <c r="G30" i="1"/>
  <c r="R40" i="1" s="1"/>
  <c r="D30" i="1"/>
  <c r="C30" i="1"/>
  <c r="B30" i="1"/>
  <c r="Q40" i="1" s="1"/>
  <c r="O29" i="1"/>
  <c r="N29" i="1"/>
  <c r="I29" i="1"/>
  <c r="H29" i="1"/>
  <c r="G29" i="1"/>
  <c r="O28" i="1"/>
  <c r="N28" i="1"/>
  <c r="O27" i="1"/>
  <c r="N27" i="1"/>
  <c r="M25" i="1"/>
  <c r="O24" i="1"/>
  <c r="N24" i="1"/>
  <c r="M24" i="1"/>
  <c r="S19" i="1"/>
  <c r="R17" i="1"/>
  <c r="F22" i="1" s="1"/>
  <c r="Q17" i="1"/>
  <c r="F21" i="1" s="1"/>
  <c r="P17" i="1"/>
  <c r="F20" i="1" s="1"/>
  <c r="O17" i="1"/>
  <c r="F19" i="1" s="1"/>
  <c r="N17" i="1"/>
  <c r="F18" i="1" s="1"/>
  <c r="M17" i="1"/>
  <c r="F17" i="1"/>
  <c r="G17" i="1" s="1"/>
  <c r="Q27" i="1" s="1"/>
  <c r="S15" i="1"/>
  <c r="H15" i="1"/>
  <c r="O25" i="1" s="1"/>
  <c r="G15" i="1"/>
  <c r="N25" i="1" s="1"/>
  <c r="S14" i="1"/>
  <c r="S13" i="1"/>
  <c r="S12" i="1"/>
  <c r="S10" i="1"/>
  <c r="S9" i="1"/>
  <c r="S8" i="1"/>
  <c r="S17" i="1" s="1"/>
  <c r="F16" i="1" s="1"/>
  <c r="M28" i="1" l="1"/>
  <c r="G18" i="1"/>
  <c r="Q28" i="1" s="1"/>
  <c r="H18" i="1"/>
  <c r="R28" i="1" s="1"/>
  <c r="H20" i="1"/>
  <c r="R30" i="1" s="1"/>
  <c r="M30" i="1"/>
  <c r="G20" i="1"/>
  <c r="Q30" i="1" s="1"/>
  <c r="H22" i="1"/>
  <c r="R32" i="1" s="1"/>
  <c r="M32" i="1"/>
  <c r="G22" i="1"/>
  <c r="Q32" i="1" s="1"/>
  <c r="M33" i="1"/>
  <c r="H16" i="1"/>
  <c r="R33" i="1" s="1"/>
  <c r="G16" i="1"/>
  <c r="Q33" i="1" s="1"/>
  <c r="M29" i="1"/>
  <c r="H19" i="1"/>
  <c r="R29" i="1" s="1"/>
  <c r="G19" i="1"/>
  <c r="Q29" i="1" s="1"/>
  <c r="M31" i="1"/>
  <c r="G21" i="1"/>
  <c r="Q31" i="1" s="1"/>
  <c r="H21" i="1"/>
  <c r="R31" i="1" s="1"/>
  <c r="H17" i="1"/>
  <c r="R27" i="1" s="1"/>
  <c r="M27" i="1"/>
</calcChain>
</file>

<file path=xl/sharedStrings.xml><?xml version="1.0" encoding="utf-8"?>
<sst xmlns="http://schemas.openxmlformats.org/spreadsheetml/2006/main" count="108" uniqueCount="70">
  <si>
    <t>Statement No. M-350</t>
  </si>
  <si>
    <t>EMPLOYEES BY COMPANY AND JOB DESCRIPTION</t>
  </si>
  <si>
    <t xml:space="preserve"> June 2013</t>
  </si>
  <si>
    <t>SURFACE TRANSPORTATION BOARD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</si>
  <si>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</si>
  <si>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</si>
  <si>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</si>
  <si>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</si>
  <si>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&amp; Engine)</t>
  </si>
  <si>
    <t>Transportation (Train &amp; Engine)</t>
  </si>
  <si>
    <t>REPORT OF RAILROAD EMPLOYMENT  -  CLASS I LINE-HAUL RAILROADS</t>
  </si>
  <si>
    <t>CARRIER</t>
  </si>
  <si>
    <t>L100</t>
  </si>
  <si>
    <t>L 200</t>
  </si>
  <si>
    <t>L 300</t>
  </si>
  <si>
    <t>L 400</t>
  </si>
  <si>
    <t>L500</t>
  </si>
  <si>
    <t>L600</t>
  </si>
  <si>
    <t>TOTAL</t>
  </si>
  <si>
    <t>This statement furnishes current employment data trends for class I line-haul railroads.</t>
  </si>
  <si>
    <t>BNSF</t>
  </si>
  <si>
    <t>PART 1.  Number of Employees</t>
  </si>
  <si>
    <t>CSX</t>
  </si>
  <si>
    <t>CN/GTW</t>
  </si>
  <si>
    <t>Number of</t>
  </si>
  <si>
    <t xml:space="preserve">  (Includes all CN US Operations)</t>
  </si>
  <si>
    <t>Employees</t>
  </si>
  <si>
    <t>% of Change</t>
  </si>
  <si>
    <t>KCS</t>
  </si>
  <si>
    <t>Mid-Month</t>
  </si>
  <si>
    <t>NS</t>
  </si>
  <si>
    <t>June</t>
  </si>
  <si>
    <t>May</t>
  </si>
  <si>
    <t>SOO</t>
  </si>
  <si>
    <t>UP</t>
  </si>
  <si>
    <t>Total - All employees</t>
  </si>
  <si>
    <t>Executives, officials, and staff assistants</t>
  </si>
  <si>
    <t>Professional and administrative</t>
  </si>
  <si>
    <t>Maintenance of way and structures</t>
  </si>
  <si>
    <t>NRPC</t>
  </si>
  <si>
    <t>Maintenance of equipment and stores</t>
  </si>
  <si>
    <t>Transportation (other than train and engine)</t>
  </si>
  <si>
    <t>Transportation (train and engine)</t>
  </si>
  <si>
    <t>% Change</t>
  </si>
  <si>
    <t>PART 2.  Indexes of employment</t>
  </si>
  <si>
    <t>Year</t>
  </si>
  <si>
    <t>Month</t>
  </si>
  <si>
    <t>Index, same month 1967 = 100</t>
  </si>
  <si>
    <t>Index, year 1967 = 100*</t>
  </si>
  <si>
    <t>L 100</t>
  </si>
  <si>
    <t>January</t>
  </si>
  <si>
    <t>February</t>
  </si>
  <si>
    <t>L 500</t>
  </si>
  <si>
    <t>March</t>
  </si>
  <si>
    <t>L 600</t>
  </si>
  <si>
    <t>April</t>
  </si>
  <si>
    <t>July</t>
  </si>
  <si>
    <t>Total Railroad Employees</t>
  </si>
  <si>
    <t>Ratio</t>
  </si>
  <si>
    <t>August</t>
  </si>
  <si>
    <t>Corresp.</t>
  </si>
  <si>
    <t>Average</t>
  </si>
  <si>
    <t>September</t>
  </si>
  <si>
    <t>Months</t>
  </si>
  <si>
    <t>October</t>
  </si>
  <si>
    <t>November</t>
  </si>
  <si>
    <t>December</t>
  </si>
  <si>
    <t>* Average of 12 months, 1967 = 100</t>
  </si>
  <si>
    <t xml:space="preserve">Source:  Monthly Report of Number of Employees submitted by Class I Railroads.  </t>
  </si>
  <si>
    <t xml:space="preserve">                These reports have not been verified by the Surface Transportation Board.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</si>
</sst>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Protection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Continuous"/>
    </xf>
    <xf numFmtId="0" fontId="1" fillId="0" borderId="5" xfId="0" applyFont="1" applyBorder="1" applyAlignment="1" applyProtection="1">
      <alignment horizontal="centerContinuous"/>
    </xf>
    <xf numFmtId="0" fontId="1" fillId="0" borderId="6" xfId="0" applyFont="1" applyBorder="1" applyAlignment="1" applyProtection="1">
      <alignment horizontal="centerContinuous"/>
    </xf>
    <xf numFmtId="0" fontId="2" fillId="0" borderId="0" xfId="0" applyFont="1" applyAlignment="1">
      <alignment horizontal="center" wrapText="1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9" xfId="0" applyFont="1" applyBorder="1" applyAlignment="1" applyProtection="1">
      <alignment horizontal="centerContinuous"/>
    </xf>
    <xf numFmtId="0" fontId="3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4" fillId="0" borderId="0" xfId="0" applyFont="1" applyProtection="1"/>
    <xf numFmtId="17" fontId="1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37" fontId="1" fillId="2" borderId="0" xfId="0" applyNumberFormat="1" applyFont="1" applyFill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Continuous"/>
    </xf>
    <xf numFmtId="37" fontId="4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2" xfId="0" applyFont="1" applyBorder="1" applyProtection="1"/>
    <xf numFmtId="0" fontId="1" fillId="0" borderId="13" xfId="0" applyFont="1" applyBorder="1" applyProtection="1"/>
    <xf numFmtId="0" fontId="1" fillId="0" borderId="14" xfId="0" applyFont="1" applyBorder="1" applyProtection="1"/>
    <xf numFmtId="37" fontId="1" fillId="0" borderId="15" xfId="0" applyNumberFormat="1" applyFont="1" applyBorder="1" applyAlignment="1" applyProtection="1">
      <alignment horizontal="center"/>
    </xf>
    <xf numFmtId="10" fontId="1" fillId="0" borderId="14" xfId="0" applyNumberFormat="1" applyFont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37" fontId="1" fillId="0" borderId="11" xfId="0" applyNumberFormat="1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0" applyFont="1" applyProtection="1"/>
    <xf numFmtId="37" fontId="3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right"/>
    </xf>
    <xf numFmtId="10" fontId="1" fillId="0" borderId="0" xfId="0" applyNumberFormat="1" applyFont="1" applyAlignment="1" applyProtection="1">
      <alignment horizontal="center"/>
    </xf>
    <xf numFmtId="0" fontId="1" fillId="0" borderId="16" xfId="0" applyFont="1" applyBorder="1" applyProtection="1"/>
    <xf numFmtId="164" fontId="1" fillId="0" borderId="16" xfId="0" applyNumberFormat="1" applyFont="1" applyBorder="1" applyAlignment="1" applyProtection="1">
      <alignment horizontal="center"/>
    </xf>
    <xf numFmtId="0" fontId="1" fillId="0" borderId="17" xfId="0" applyFont="1" applyBorder="1" applyProtection="1"/>
    <xf numFmtId="0" fontId="1" fillId="0" borderId="18" xfId="0" applyFont="1" applyBorder="1" applyProtection="1"/>
    <xf numFmtId="164" fontId="1" fillId="0" borderId="18" xfId="0" applyNumberFormat="1" applyFont="1" applyBorder="1" applyAlignment="1" applyProtection="1">
      <alignment horizontal="center"/>
    </xf>
    <xf numFmtId="0" fontId="1" fillId="0" borderId="19" xfId="0" applyFont="1" applyBorder="1" applyProtection="1"/>
    <xf numFmtId="164" fontId="1" fillId="0" borderId="19" xfId="0" applyNumberFormat="1" applyFont="1" applyBorder="1" applyAlignment="1" applyProtection="1">
      <alignment horizontal="center"/>
    </xf>
    <xf numFmtId="37" fontId="1" fillId="0" borderId="0" xfId="0" applyNumberFormat="1" applyFont="1" applyProtection="1"/>
    <xf numFmtId="0" fontId="0" fillId="0" borderId="0" xfId="0" applyAlignment="1"/>
    <xf numFmtId="0" fontId="2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164" fontId="1" fillId="0" borderId="7" xfId="0" applyNumberFormat="1" applyFont="1" applyBorder="1" applyAlignment="1" applyProtection="1">
      <alignment horizontal="center"/>
    </xf>
    <xf numFmtId="164" fontId="1" fillId="0" borderId="0" xfId="0" applyNumberFormat="1" applyFont="1" applyProtection="1"/>
    <xf numFmtId="0" fontId="4" fillId="0" borderId="0" xfId="0" applyFont="1" applyBorder="1" applyProtection="1"/>
    <xf numFmtId="0" fontId="1" fillId="0" borderId="0" xfId="0" applyFont="1" applyBorder="1" applyProtection="1"/>
    <xf numFmtId="0" fontId="6" fillId="0" borderId="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Class I Railroad Workforce </a:t>
            </a:r>
          </a:p>
        </c:rich>
      </c:tx>
      <c:layout>
        <c:manualLayout>
          <c:xMode val="edge"/>
          <c:yMode val="edge"/>
          <c:x val="0.31313863223744431"/>
          <c:y val="0.1178078321605148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68956681441"/>
          <c:y val="0.22945243848398453"/>
          <c:w val="0.56531655870935105"/>
          <c:h val="0.53082280544802385"/>
        </c:manualLayout>
      </c:layout>
      <c:lineChart>
        <c:grouping val="standard"/>
        <c:varyColors val="0"/>
        <c:ser>
          <c:idx val="0"/>
          <c:order val="0"/>
          <c:tx>
            <c:strRef>
              <c:f>'[1]February 2012'!$A$33</c:f>
              <c:strCache>
                <c:ptCount val="1"/>
                <c:pt idx="0">
                  <c:v>Executive and Professional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'[1]February 2012'!$AX$32:$BJ$32</c:f>
              <c:numCache>
                <c:formatCode>General</c:formatCode>
                <c:ptCount val="13"/>
                <c:pt idx="0">
                  <c:v>41061</c:v>
                </c:pt>
                <c:pt idx="1">
                  <c:v>41091</c:v>
                </c:pt>
                <c:pt idx="2">
                  <c:v>41122</c:v>
                </c:pt>
                <c:pt idx="3">
                  <c:v>41153</c:v>
                </c:pt>
                <c:pt idx="4">
                  <c:v>41183</c:v>
                </c:pt>
                <c:pt idx="5">
                  <c:v>41214</c:v>
                </c:pt>
                <c:pt idx="6">
                  <c:v>41244</c:v>
                </c:pt>
                <c:pt idx="7">
                  <c:v>41275</c:v>
                </c:pt>
                <c:pt idx="8">
                  <c:v>41306</c:v>
                </c:pt>
                <c:pt idx="9">
                  <c:v>41334</c:v>
                </c:pt>
                <c:pt idx="10">
                  <c:v>41365</c:v>
                </c:pt>
                <c:pt idx="11">
                  <c:v>41395</c:v>
                </c:pt>
                <c:pt idx="12">
                  <c:v>41426</c:v>
                </c:pt>
              </c:numCache>
            </c:numRef>
          </c:cat>
          <c:val>
            <c:numRef>
              <c:f>'[1]February 2012'!$AX$33:$BJ$33</c:f>
              <c:numCache>
                <c:formatCode>General</c:formatCode>
                <c:ptCount val="13"/>
                <c:pt idx="0">
                  <c:v>23701</c:v>
                </c:pt>
                <c:pt idx="1">
                  <c:v>23623</c:v>
                </c:pt>
                <c:pt idx="2">
                  <c:v>23759</c:v>
                </c:pt>
                <c:pt idx="3">
                  <c:v>23425</c:v>
                </c:pt>
                <c:pt idx="4">
                  <c:v>23748</c:v>
                </c:pt>
                <c:pt idx="5">
                  <c:v>24032</c:v>
                </c:pt>
                <c:pt idx="6">
                  <c:v>23962</c:v>
                </c:pt>
                <c:pt idx="7">
                  <c:v>23990</c:v>
                </c:pt>
                <c:pt idx="8">
                  <c:v>23981</c:v>
                </c:pt>
                <c:pt idx="9">
                  <c:v>23944</c:v>
                </c:pt>
                <c:pt idx="10">
                  <c:v>23846</c:v>
                </c:pt>
                <c:pt idx="11">
                  <c:v>23903</c:v>
                </c:pt>
                <c:pt idx="12">
                  <c:v>24269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'[1]February 2012'!$A$34</c:f>
              <c:strCache>
                <c:ptCount val="1"/>
                <c:pt idx="0">
                  <c:v>Maintenance of Way and Equipment</c:v>
                </c:pt>
              </c:strCache>
            </c:strRef>
          </c:tx>
          <c:spPr>
            <a:ln w="127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  <a:prstDash val="solid"/>
              </a:ln>
            </c:spPr>
          </c:marker>
          <c:cat>
            <c:numRef>
              <c:f>'[1]February 2012'!$AX$32:$BJ$32</c:f>
              <c:numCache>
                <c:formatCode>General</c:formatCode>
                <c:ptCount val="13"/>
                <c:pt idx="0">
                  <c:v>41061</c:v>
                </c:pt>
                <c:pt idx="1">
                  <c:v>41091</c:v>
                </c:pt>
                <c:pt idx="2">
                  <c:v>41122</c:v>
                </c:pt>
                <c:pt idx="3">
                  <c:v>41153</c:v>
                </c:pt>
                <c:pt idx="4">
                  <c:v>41183</c:v>
                </c:pt>
                <c:pt idx="5">
                  <c:v>41214</c:v>
                </c:pt>
                <c:pt idx="6">
                  <c:v>41244</c:v>
                </c:pt>
                <c:pt idx="7">
                  <c:v>41275</c:v>
                </c:pt>
                <c:pt idx="8">
                  <c:v>41306</c:v>
                </c:pt>
                <c:pt idx="9">
                  <c:v>41334</c:v>
                </c:pt>
                <c:pt idx="10">
                  <c:v>41365</c:v>
                </c:pt>
                <c:pt idx="11">
                  <c:v>41395</c:v>
                </c:pt>
                <c:pt idx="12">
                  <c:v>41426</c:v>
                </c:pt>
              </c:numCache>
            </c:numRef>
          </c:cat>
          <c:val>
            <c:numRef>
              <c:f>'[1]February 2012'!$AX$34:$BJ$34</c:f>
              <c:numCache>
                <c:formatCode>General</c:formatCode>
                <c:ptCount val="13"/>
                <c:pt idx="0">
                  <c:v>67010</c:v>
                </c:pt>
                <c:pt idx="1">
                  <c:v>66783</c:v>
                </c:pt>
                <c:pt idx="2">
                  <c:v>67104</c:v>
                </c:pt>
                <c:pt idx="3">
                  <c:v>66800</c:v>
                </c:pt>
                <c:pt idx="4">
                  <c:v>66913</c:v>
                </c:pt>
                <c:pt idx="5">
                  <c:v>67231</c:v>
                </c:pt>
                <c:pt idx="6">
                  <c:v>66431</c:v>
                </c:pt>
                <c:pt idx="7">
                  <c:v>66220</c:v>
                </c:pt>
                <c:pt idx="8">
                  <c:v>66314</c:v>
                </c:pt>
                <c:pt idx="9">
                  <c:v>66781</c:v>
                </c:pt>
                <c:pt idx="10">
                  <c:v>67329</c:v>
                </c:pt>
                <c:pt idx="11">
                  <c:v>67660</c:v>
                </c:pt>
                <c:pt idx="12">
                  <c:v>67380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'[1]February 2012'!$A$35</c:f>
              <c:strCache>
                <c:ptCount val="1"/>
                <c:pt idx="0">
                  <c:v>Total Transportation Crew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'[1]February 2012'!$AX$32:$BJ$32</c:f>
              <c:numCache>
                <c:formatCode>General</c:formatCode>
                <c:ptCount val="13"/>
                <c:pt idx="0">
                  <c:v>41061</c:v>
                </c:pt>
                <c:pt idx="1">
                  <c:v>41091</c:v>
                </c:pt>
                <c:pt idx="2">
                  <c:v>41122</c:v>
                </c:pt>
                <c:pt idx="3">
                  <c:v>41153</c:v>
                </c:pt>
                <c:pt idx="4">
                  <c:v>41183</c:v>
                </c:pt>
                <c:pt idx="5">
                  <c:v>41214</c:v>
                </c:pt>
                <c:pt idx="6">
                  <c:v>41244</c:v>
                </c:pt>
                <c:pt idx="7">
                  <c:v>41275</c:v>
                </c:pt>
                <c:pt idx="8">
                  <c:v>41306</c:v>
                </c:pt>
                <c:pt idx="9">
                  <c:v>41334</c:v>
                </c:pt>
                <c:pt idx="10">
                  <c:v>41365</c:v>
                </c:pt>
                <c:pt idx="11">
                  <c:v>41395</c:v>
                </c:pt>
                <c:pt idx="12">
                  <c:v>41426</c:v>
                </c:pt>
              </c:numCache>
            </c:numRef>
          </c:cat>
          <c:val>
            <c:numRef>
              <c:f>'[1]February 2012'!$AX$35:$BJ$35</c:f>
              <c:numCache>
                <c:formatCode>General</c:formatCode>
                <c:ptCount val="13"/>
                <c:pt idx="0">
                  <c:v>72448</c:v>
                </c:pt>
                <c:pt idx="1">
                  <c:v>71600</c:v>
                </c:pt>
                <c:pt idx="2">
                  <c:v>71820</c:v>
                </c:pt>
                <c:pt idx="3">
                  <c:v>71027</c:v>
                </c:pt>
                <c:pt idx="4">
                  <c:v>71782</c:v>
                </c:pt>
                <c:pt idx="5">
                  <c:v>71503</c:v>
                </c:pt>
                <c:pt idx="6">
                  <c:v>72259</c:v>
                </c:pt>
                <c:pt idx="7">
                  <c:v>71833</c:v>
                </c:pt>
                <c:pt idx="8">
                  <c:v>71933</c:v>
                </c:pt>
                <c:pt idx="9">
                  <c:v>72334</c:v>
                </c:pt>
                <c:pt idx="10">
                  <c:v>72600</c:v>
                </c:pt>
                <c:pt idx="11">
                  <c:v>72686</c:v>
                </c:pt>
                <c:pt idx="12">
                  <c:v>72820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16512"/>
        <c:axId val="215639168"/>
      </c:lineChart>
      <c:dateAx>
        <c:axId val="2156165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24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639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5639168"/>
        <c:scaling>
          <c:orientation val="minMax"/>
          <c:min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616512"/>
        <c:crosses val="autoZero"/>
        <c:crossBetween val="between"/>
        <c:majorUnit val="5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71419396274885"/>
          <c:y val="0.33692834907264502"/>
          <c:w val="0.24549431321084869"/>
          <c:h val="0.19578482922192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60</xdr:row>
      <xdr:rowOff>104775</xdr:rowOff>
    </xdr:from>
    <xdr:to>
      <xdr:col>8</xdr:col>
      <xdr:colOff>742950</xdr:colOff>
      <xdr:row>80</xdr:row>
      <xdr:rowOff>123825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84</xdr:row>
          <xdr:rowOff>28575</xdr:rowOff>
        </xdr:from>
        <xdr:to>
          <xdr:col>8</xdr:col>
          <xdr:colOff>809625</xdr:colOff>
          <xdr:row>104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leym/AppData/Local/Temp/notesC4E69F/Railroad%20Employment%20Graph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leym/AppData/Local/Temp/notesC4E69F/2013%20EMPLOYMENT%20COMPI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ebruary 2012"/>
      <sheetName val="Sheet3"/>
    </sheetNames>
    <sheetDataSet>
      <sheetData sheetId="0" refreshError="1"/>
      <sheetData sheetId="1">
        <row r="32">
          <cell r="AX32">
            <v>41061</v>
          </cell>
          <cell r="AY32">
            <v>41091</v>
          </cell>
          <cell r="AZ32">
            <v>41122</v>
          </cell>
          <cell r="BA32">
            <v>41153</v>
          </cell>
          <cell r="BB32">
            <v>41183</v>
          </cell>
          <cell r="BC32">
            <v>41214</v>
          </cell>
          <cell r="BD32">
            <v>41244</v>
          </cell>
          <cell r="BE32">
            <v>41275</v>
          </cell>
          <cell r="BF32">
            <v>41306</v>
          </cell>
          <cell r="BG32">
            <v>41334</v>
          </cell>
          <cell r="BH32">
            <v>41365</v>
          </cell>
          <cell r="BI32">
            <v>41395</v>
          </cell>
          <cell r="BJ32">
            <v>41426</v>
          </cell>
        </row>
        <row r="33">
          <cell r="A33" t="str">
            <v>Executive and Professional</v>
          </cell>
          <cell r="AX33">
            <v>23701</v>
          </cell>
          <cell r="AY33">
            <v>23623</v>
          </cell>
          <cell r="AZ33">
            <v>23759</v>
          </cell>
          <cell r="BA33">
            <v>23425</v>
          </cell>
          <cell r="BB33">
            <v>23748</v>
          </cell>
          <cell r="BC33">
            <v>24032</v>
          </cell>
          <cell r="BD33">
            <v>23962</v>
          </cell>
          <cell r="BE33">
            <v>23990</v>
          </cell>
          <cell r="BF33">
            <v>23981</v>
          </cell>
          <cell r="BG33">
            <v>23944</v>
          </cell>
          <cell r="BH33">
            <v>23846</v>
          </cell>
          <cell r="BI33">
            <v>23903</v>
          </cell>
          <cell r="BJ33">
            <v>24269</v>
          </cell>
        </row>
        <row r="34">
          <cell r="A34" t="str">
            <v>Maintenance of Way and Equipment</v>
          </cell>
          <cell r="AX34">
            <v>67010</v>
          </cell>
          <cell r="AY34">
            <v>66783</v>
          </cell>
          <cell r="AZ34">
            <v>67104</v>
          </cell>
          <cell r="BA34">
            <v>66800</v>
          </cell>
          <cell r="BB34">
            <v>66913</v>
          </cell>
          <cell r="BC34">
            <v>67231</v>
          </cell>
          <cell r="BD34">
            <v>66431</v>
          </cell>
          <cell r="BE34">
            <v>66220</v>
          </cell>
          <cell r="BF34">
            <v>66314</v>
          </cell>
          <cell r="BG34">
            <v>66781</v>
          </cell>
          <cell r="BH34">
            <v>67329</v>
          </cell>
          <cell r="BI34">
            <v>67660</v>
          </cell>
          <cell r="BJ34">
            <v>67380</v>
          </cell>
        </row>
        <row r="35">
          <cell r="A35" t="str">
            <v>Total Transportation Crew</v>
          </cell>
          <cell r="AX35">
            <v>72448</v>
          </cell>
          <cell r="AY35">
            <v>71600</v>
          </cell>
          <cell r="AZ35">
            <v>71820</v>
          </cell>
          <cell r="BA35">
            <v>71027</v>
          </cell>
          <cell r="BB35">
            <v>71782</v>
          </cell>
          <cell r="BC35">
            <v>71503</v>
          </cell>
          <cell r="BD35">
            <v>72259</v>
          </cell>
          <cell r="BE35">
            <v>71833</v>
          </cell>
          <cell r="BF35">
            <v>71933</v>
          </cell>
          <cell r="BG35">
            <v>72334</v>
          </cell>
          <cell r="BH35">
            <v>72600</v>
          </cell>
          <cell r="BI35">
            <v>72686</v>
          </cell>
          <cell r="BJ35">
            <v>72820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3"/>
      <sheetName val="February 2013"/>
      <sheetName val="March 2013"/>
      <sheetName val="April 2013"/>
      <sheetName val="May 2013"/>
      <sheetName val="June 2013"/>
      <sheetName val="July 2012"/>
      <sheetName val="August 2012"/>
      <sheetName val="September 2012"/>
      <sheetName val="October 2012"/>
      <sheetName val="November 2012"/>
      <sheetName val="December 2012"/>
      <sheetName val="Master Data"/>
    </sheetNames>
    <sheetDataSet>
      <sheetData sheetId="0"/>
      <sheetData sheetId="1">
        <row r="30">
          <cell r="C30">
            <v>24.9</v>
          </cell>
          <cell r="D30">
            <v>23.9</v>
          </cell>
        </row>
        <row r="31">
          <cell r="C31">
            <v>25.3</v>
          </cell>
          <cell r="D31">
            <v>24.2</v>
          </cell>
        </row>
        <row r="32">
          <cell r="C32">
            <v>25.6</v>
          </cell>
          <cell r="D32">
            <v>24.5</v>
          </cell>
        </row>
        <row r="33">
          <cell r="C33">
            <v>25.7</v>
          </cell>
          <cell r="D33">
            <v>24.7</v>
          </cell>
        </row>
        <row r="34">
          <cell r="C34">
            <v>25.7</v>
          </cell>
          <cell r="D34">
            <v>24.6</v>
          </cell>
        </row>
        <row r="35">
          <cell r="C35">
            <v>25.5</v>
          </cell>
          <cell r="D35">
            <v>24.3</v>
          </cell>
        </row>
        <row r="36">
          <cell r="C36">
            <v>25.5</v>
          </cell>
          <cell r="D36">
            <v>24.6</v>
          </cell>
        </row>
        <row r="37">
          <cell r="C37">
            <v>25.8</v>
          </cell>
          <cell r="D37">
            <v>24.7</v>
          </cell>
        </row>
        <row r="38">
          <cell r="C38">
            <v>26.4</v>
          </cell>
          <cell r="D38">
            <v>25.4</v>
          </cell>
        </row>
        <row r="39">
          <cell r="C39">
            <v>26.8</v>
          </cell>
          <cell r="D39">
            <v>25.8</v>
          </cell>
        </row>
        <row r="40">
          <cell r="C40">
            <v>27</v>
          </cell>
          <cell r="D40">
            <v>26.1</v>
          </cell>
        </row>
        <row r="41">
          <cell r="C41">
            <v>27.1</v>
          </cell>
          <cell r="D41">
            <v>26.2</v>
          </cell>
        </row>
      </sheetData>
      <sheetData sheetId="2"/>
      <sheetData sheetId="3"/>
      <sheetData sheetId="4">
        <row r="23">
          <cell r="M23">
            <v>9747</v>
          </cell>
        </row>
        <row r="24">
          <cell r="M24">
            <v>14156</v>
          </cell>
        </row>
        <row r="25">
          <cell r="M25">
            <v>37533</v>
          </cell>
        </row>
        <row r="26">
          <cell r="M26">
            <v>30127</v>
          </cell>
        </row>
        <row r="27">
          <cell r="M27">
            <v>6767</v>
          </cell>
        </row>
        <row r="28">
          <cell r="M28">
            <v>65919</v>
          </cell>
        </row>
        <row r="29">
          <cell r="M29">
            <v>164249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H4">
            <v>163159</v>
          </cell>
        </row>
        <row r="5">
          <cell r="H5">
            <v>9661</v>
          </cell>
        </row>
        <row r="6">
          <cell r="H6">
            <v>14040</v>
          </cell>
        </row>
        <row r="7">
          <cell r="H7">
            <v>37259</v>
          </cell>
        </row>
        <row r="8">
          <cell r="H8">
            <v>29751</v>
          </cell>
        </row>
        <row r="9">
          <cell r="H9">
            <v>6842</v>
          </cell>
        </row>
        <row r="10">
          <cell r="H10">
            <v>65606</v>
          </cell>
        </row>
        <row r="18">
          <cell r="G18">
            <v>164249</v>
          </cell>
        </row>
        <row r="19">
          <cell r="G19">
            <v>9747</v>
          </cell>
        </row>
        <row r="20">
          <cell r="G20">
            <v>14156</v>
          </cell>
        </row>
        <row r="21">
          <cell r="G21">
            <v>37533</v>
          </cell>
        </row>
        <row r="22">
          <cell r="G22">
            <v>30127</v>
          </cell>
        </row>
        <row r="23">
          <cell r="G23">
            <v>6767</v>
          </cell>
        </row>
        <row r="24">
          <cell r="G24">
            <v>65919</v>
          </cell>
        </row>
        <row r="30">
          <cell r="B30">
            <v>614766</v>
          </cell>
          <cell r="C30">
            <v>162043</v>
          </cell>
        </row>
        <row r="31">
          <cell r="B31">
            <v>610335</v>
          </cell>
          <cell r="C31">
            <v>162228</v>
          </cell>
        </row>
        <row r="32">
          <cell r="B32">
            <v>608751</v>
          </cell>
          <cell r="C32">
            <v>163059</v>
          </cell>
        </row>
        <row r="33">
          <cell r="B33">
            <v>611136</v>
          </cell>
          <cell r="C33">
            <v>163775</v>
          </cell>
        </row>
        <row r="34">
          <cell r="B34">
            <v>613824</v>
          </cell>
          <cell r="C34">
            <v>164249</v>
          </cell>
        </row>
        <row r="35">
          <cell r="B35">
            <v>624153</v>
          </cell>
          <cell r="C35">
            <v>164469</v>
          </cell>
        </row>
        <row r="43">
          <cell r="B43">
            <v>609427.75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4"/>
  <sheetViews>
    <sheetView tabSelected="1" workbookViewId="0">
      <selection activeCell="X10" sqref="X10"/>
    </sheetView>
  </sheetViews>
  <sheetFormatPr defaultColWidth="8.42578125" defaultRowHeight="15" x14ac:dyDescent="0.25"/>
  <cols>
    <col min="1" max="1" width="12" customWidth="1"/>
    <col min="2" max="4" width="7.5703125" customWidth="1"/>
    <col min="5" max="5" width="1.5703125" customWidth="1"/>
    <col min="6" max="6" width="10.85546875" customWidth="1"/>
    <col min="7" max="7" width="10.42578125" customWidth="1"/>
    <col min="8" max="8" width="7.5703125" customWidth="1"/>
    <col min="9" max="9" width="15.28515625" customWidth="1"/>
    <col min="10" max="10" width="7.42578125" customWidth="1"/>
    <col min="11" max="11" width="6.7109375" customWidth="1"/>
    <col min="12" max="12" width="2" customWidth="1"/>
    <col min="13" max="13" width="10.7109375" customWidth="1"/>
    <col min="14" max="14" width="12.28515625" customWidth="1"/>
    <col min="15" max="15" width="10.7109375" customWidth="1"/>
    <col min="16" max="16" width="11.42578125" customWidth="1"/>
    <col min="17" max="17" width="12.85546875" customWidth="1"/>
    <col min="18" max="18" width="12.7109375" customWidth="1"/>
    <col min="19" max="19" width="8.7109375" customWidth="1"/>
    <col min="257" max="257" width="12" customWidth="1"/>
    <col min="258" max="260" width="7.5703125" customWidth="1"/>
    <col min="261" max="261" width="1.5703125" customWidth="1"/>
    <col min="262" max="262" width="10.85546875" customWidth="1"/>
    <col min="263" max="263" width="10.42578125" customWidth="1"/>
    <col min="264" max="264" width="7.5703125" customWidth="1"/>
    <col min="265" max="265" width="15.28515625" customWidth="1"/>
    <col min="266" max="266" width="7.42578125" customWidth="1"/>
    <col min="267" max="267" width="6.7109375" customWidth="1"/>
    <col min="268" max="268" width="2" customWidth="1"/>
    <col min="269" max="269" width="10.7109375" customWidth="1"/>
    <col min="270" max="270" width="12.28515625" customWidth="1"/>
    <col min="271" max="271" width="10.7109375" customWidth="1"/>
    <col min="272" max="272" width="11.42578125" customWidth="1"/>
    <col min="273" max="273" width="12.85546875" customWidth="1"/>
    <col min="274" max="274" width="12.7109375" customWidth="1"/>
    <col min="275" max="275" width="8.7109375" customWidth="1"/>
    <col min="513" max="513" width="12" customWidth="1"/>
    <col min="514" max="516" width="7.5703125" customWidth="1"/>
    <col min="517" max="517" width="1.5703125" customWidth="1"/>
    <col min="518" max="518" width="10.85546875" customWidth="1"/>
    <col min="519" max="519" width="10.42578125" customWidth="1"/>
    <col min="520" max="520" width="7.5703125" customWidth="1"/>
    <col min="521" max="521" width="15.28515625" customWidth="1"/>
    <col min="522" max="522" width="7.42578125" customWidth="1"/>
    <col min="523" max="523" width="6.7109375" customWidth="1"/>
    <col min="524" max="524" width="2" customWidth="1"/>
    <col min="525" max="525" width="10.7109375" customWidth="1"/>
    <col min="526" max="526" width="12.28515625" customWidth="1"/>
    <col min="527" max="527" width="10.7109375" customWidth="1"/>
    <col min="528" max="528" width="11.42578125" customWidth="1"/>
    <col min="529" max="529" width="12.85546875" customWidth="1"/>
    <col min="530" max="530" width="12.7109375" customWidth="1"/>
    <col min="531" max="531" width="8.7109375" customWidth="1"/>
    <col min="769" max="769" width="12" customWidth="1"/>
    <col min="770" max="772" width="7.5703125" customWidth="1"/>
    <col min="773" max="773" width="1.5703125" customWidth="1"/>
    <col min="774" max="774" width="10.85546875" customWidth="1"/>
    <col min="775" max="775" width="10.42578125" customWidth="1"/>
    <col min="776" max="776" width="7.5703125" customWidth="1"/>
    <col min="777" max="777" width="15.28515625" customWidth="1"/>
    <col min="778" max="778" width="7.42578125" customWidth="1"/>
    <col min="779" max="779" width="6.7109375" customWidth="1"/>
    <col min="780" max="780" width="2" customWidth="1"/>
    <col min="781" max="781" width="10.7109375" customWidth="1"/>
    <col min="782" max="782" width="12.28515625" customWidth="1"/>
    <col min="783" max="783" width="10.7109375" customWidth="1"/>
    <col min="784" max="784" width="11.42578125" customWidth="1"/>
    <col min="785" max="785" width="12.85546875" customWidth="1"/>
    <col min="786" max="786" width="12.7109375" customWidth="1"/>
    <col min="787" max="787" width="8.7109375" customWidth="1"/>
    <col min="1025" max="1025" width="12" customWidth="1"/>
    <col min="1026" max="1028" width="7.5703125" customWidth="1"/>
    <col min="1029" max="1029" width="1.5703125" customWidth="1"/>
    <col min="1030" max="1030" width="10.85546875" customWidth="1"/>
    <col min="1031" max="1031" width="10.42578125" customWidth="1"/>
    <col min="1032" max="1032" width="7.5703125" customWidth="1"/>
    <col min="1033" max="1033" width="15.28515625" customWidth="1"/>
    <col min="1034" max="1034" width="7.42578125" customWidth="1"/>
    <col min="1035" max="1035" width="6.7109375" customWidth="1"/>
    <col min="1036" max="1036" width="2" customWidth="1"/>
    <col min="1037" max="1037" width="10.7109375" customWidth="1"/>
    <col min="1038" max="1038" width="12.28515625" customWidth="1"/>
    <col min="1039" max="1039" width="10.7109375" customWidth="1"/>
    <col min="1040" max="1040" width="11.42578125" customWidth="1"/>
    <col min="1041" max="1041" width="12.85546875" customWidth="1"/>
    <col min="1042" max="1042" width="12.7109375" customWidth="1"/>
    <col min="1043" max="1043" width="8.7109375" customWidth="1"/>
    <col min="1281" max="1281" width="12" customWidth="1"/>
    <col min="1282" max="1284" width="7.5703125" customWidth="1"/>
    <col min="1285" max="1285" width="1.5703125" customWidth="1"/>
    <col min="1286" max="1286" width="10.85546875" customWidth="1"/>
    <col min="1287" max="1287" width="10.42578125" customWidth="1"/>
    <col min="1288" max="1288" width="7.5703125" customWidth="1"/>
    <col min="1289" max="1289" width="15.28515625" customWidth="1"/>
    <col min="1290" max="1290" width="7.42578125" customWidth="1"/>
    <col min="1291" max="1291" width="6.7109375" customWidth="1"/>
    <col min="1292" max="1292" width="2" customWidth="1"/>
    <col min="1293" max="1293" width="10.7109375" customWidth="1"/>
    <col min="1294" max="1294" width="12.28515625" customWidth="1"/>
    <col min="1295" max="1295" width="10.7109375" customWidth="1"/>
    <col min="1296" max="1296" width="11.42578125" customWidth="1"/>
    <col min="1297" max="1297" width="12.85546875" customWidth="1"/>
    <col min="1298" max="1298" width="12.7109375" customWidth="1"/>
    <col min="1299" max="1299" width="8.7109375" customWidth="1"/>
    <col min="1537" max="1537" width="12" customWidth="1"/>
    <col min="1538" max="1540" width="7.5703125" customWidth="1"/>
    <col min="1541" max="1541" width="1.5703125" customWidth="1"/>
    <col min="1542" max="1542" width="10.85546875" customWidth="1"/>
    <col min="1543" max="1543" width="10.42578125" customWidth="1"/>
    <col min="1544" max="1544" width="7.5703125" customWidth="1"/>
    <col min="1545" max="1545" width="15.28515625" customWidth="1"/>
    <col min="1546" max="1546" width="7.42578125" customWidth="1"/>
    <col min="1547" max="1547" width="6.7109375" customWidth="1"/>
    <col min="1548" max="1548" width="2" customWidth="1"/>
    <col min="1549" max="1549" width="10.7109375" customWidth="1"/>
    <col min="1550" max="1550" width="12.28515625" customWidth="1"/>
    <col min="1551" max="1551" width="10.7109375" customWidth="1"/>
    <col min="1552" max="1552" width="11.42578125" customWidth="1"/>
    <col min="1553" max="1553" width="12.85546875" customWidth="1"/>
    <col min="1554" max="1554" width="12.7109375" customWidth="1"/>
    <col min="1555" max="1555" width="8.7109375" customWidth="1"/>
    <col min="1793" max="1793" width="12" customWidth="1"/>
    <col min="1794" max="1796" width="7.5703125" customWidth="1"/>
    <col min="1797" max="1797" width="1.5703125" customWidth="1"/>
    <col min="1798" max="1798" width="10.85546875" customWidth="1"/>
    <col min="1799" max="1799" width="10.42578125" customWidth="1"/>
    <col min="1800" max="1800" width="7.5703125" customWidth="1"/>
    <col min="1801" max="1801" width="15.28515625" customWidth="1"/>
    <col min="1802" max="1802" width="7.42578125" customWidth="1"/>
    <col min="1803" max="1803" width="6.7109375" customWidth="1"/>
    <col min="1804" max="1804" width="2" customWidth="1"/>
    <col min="1805" max="1805" width="10.7109375" customWidth="1"/>
    <col min="1806" max="1806" width="12.28515625" customWidth="1"/>
    <col min="1807" max="1807" width="10.7109375" customWidth="1"/>
    <col min="1808" max="1808" width="11.42578125" customWidth="1"/>
    <col min="1809" max="1809" width="12.85546875" customWidth="1"/>
    <col min="1810" max="1810" width="12.7109375" customWidth="1"/>
    <col min="1811" max="1811" width="8.7109375" customWidth="1"/>
    <col min="2049" max="2049" width="12" customWidth="1"/>
    <col min="2050" max="2052" width="7.5703125" customWidth="1"/>
    <col min="2053" max="2053" width="1.5703125" customWidth="1"/>
    <col min="2054" max="2054" width="10.85546875" customWidth="1"/>
    <col min="2055" max="2055" width="10.42578125" customWidth="1"/>
    <col min="2056" max="2056" width="7.5703125" customWidth="1"/>
    <col min="2057" max="2057" width="15.28515625" customWidth="1"/>
    <col min="2058" max="2058" width="7.42578125" customWidth="1"/>
    <col min="2059" max="2059" width="6.7109375" customWidth="1"/>
    <col min="2060" max="2060" width="2" customWidth="1"/>
    <col min="2061" max="2061" width="10.7109375" customWidth="1"/>
    <col min="2062" max="2062" width="12.28515625" customWidth="1"/>
    <col min="2063" max="2063" width="10.7109375" customWidth="1"/>
    <col min="2064" max="2064" width="11.42578125" customWidth="1"/>
    <col min="2065" max="2065" width="12.85546875" customWidth="1"/>
    <col min="2066" max="2066" width="12.7109375" customWidth="1"/>
    <col min="2067" max="2067" width="8.7109375" customWidth="1"/>
    <col min="2305" max="2305" width="12" customWidth="1"/>
    <col min="2306" max="2308" width="7.5703125" customWidth="1"/>
    <col min="2309" max="2309" width="1.5703125" customWidth="1"/>
    <col min="2310" max="2310" width="10.85546875" customWidth="1"/>
    <col min="2311" max="2311" width="10.42578125" customWidth="1"/>
    <col min="2312" max="2312" width="7.5703125" customWidth="1"/>
    <col min="2313" max="2313" width="15.28515625" customWidth="1"/>
    <col min="2314" max="2314" width="7.42578125" customWidth="1"/>
    <col min="2315" max="2315" width="6.7109375" customWidth="1"/>
    <col min="2316" max="2316" width="2" customWidth="1"/>
    <col min="2317" max="2317" width="10.7109375" customWidth="1"/>
    <col min="2318" max="2318" width="12.28515625" customWidth="1"/>
    <col min="2319" max="2319" width="10.7109375" customWidth="1"/>
    <col min="2320" max="2320" width="11.42578125" customWidth="1"/>
    <col min="2321" max="2321" width="12.85546875" customWidth="1"/>
    <col min="2322" max="2322" width="12.7109375" customWidth="1"/>
    <col min="2323" max="2323" width="8.7109375" customWidth="1"/>
    <col min="2561" max="2561" width="12" customWidth="1"/>
    <col min="2562" max="2564" width="7.5703125" customWidth="1"/>
    <col min="2565" max="2565" width="1.5703125" customWidth="1"/>
    <col min="2566" max="2566" width="10.85546875" customWidth="1"/>
    <col min="2567" max="2567" width="10.42578125" customWidth="1"/>
    <col min="2568" max="2568" width="7.5703125" customWidth="1"/>
    <col min="2569" max="2569" width="15.28515625" customWidth="1"/>
    <col min="2570" max="2570" width="7.42578125" customWidth="1"/>
    <col min="2571" max="2571" width="6.7109375" customWidth="1"/>
    <col min="2572" max="2572" width="2" customWidth="1"/>
    <col min="2573" max="2573" width="10.7109375" customWidth="1"/>
    <col min="2574" max="2574" width="12.28515625" customWidth="1"/>
    <col min="2575" max="2575" width="10.7109375" customWidth="1"/>
    <col min="2576" max="2576" width="11.42578125" customWidth="1"/>
    <col min="2577" max="2577" width="12.85546875" customWidth="1"/>
    <col min="2578" max="2578" width="12.7109375" customWidth="1"/>
    <col min="2579" max="2579" width="8.7109375" customWidth="1"/>
    <col min="2817" max="2817" width="12" customWidth="1"/>
    <col min="2818" max="2820" width="7.5703125" customWidth="1"/>
    <col min="2821" max="2821" width="1.5703125" customWidth="1"/>
    <col min="2822" max="2822" width="10.85546875" customWidth="1"/>
    <col min="2823" max="2823" width="10.42578125" customWidth="1"/>
    <col min="2824" max="2824" width="7.5703125" customWidth="1"/>
    <col min="2825" max="2825" width="15.28515625" customWidth="1"/>
    <col min="2826" max="2826" width="7.42578125" customWidth="1"/>
    <col min="2827" max="2827" width="6.7109375" customWidth="1"/>
    <col min="2828" max="2828" width="2" customWidth="1"/>
    <col min="2829" max="2829" width="10.7109375" customWidth="1"/>
    <col min="2830" max="2830" width="12.28515625" customWidth="1"/>
    <col min="2831" max="2831" width="10.7109375" customWidth="1"/>
    <col min="2832" max="2832" width="11.42578125" customWidth="1"/>
    <col min="2833" max="2833" width="12.85546875" customWidth="1"/>
    <col min="2834" max="2834" width="12.7109375" customWidth="1"/>
    <col min="2835" max="2835" width="8.7109375" customWidth="1"/>
    <col min="3073" max="3073" width="12" customWidth="1"/>
    <col min="3074" max="3076" width="7.5703125" customWidth="1"/>
    <col min="3077" max="3077" width="1.5703125" customWidth="1"/>
    <col min="3078" max="3078" width="10.85546875" customWidth="1"/>
    <col min="3079" max="3079" width="10.42578125" customWidth="1"/>
    <col min="3080" max="3080" width="7.5703125" customWidth="1"/>
    <col min="3081" max="3081" width="15.28515625" customWidth="1"/>
    <col min="3082" max="3082" width="7.42578125" customWidth="1"/>
    <col min="3083" max="3083" width="6.7109375" customWidth="1"/>
    <col min="3084" max="3084" width="2" customWidth="1"/>
    <col min="3085" max="3085" width="10.7109375" customWidth="1"/>
    <col min="3086" max="3086" width="12.28515625" customWidth="1"/>
    <col min="3087" max="3087" width="10.7109375" customWidth="1"/>
    <col min="3088" max="3088" width="11.42578125" customWidth="1"/>
    <col min="3089" max="3089" width="12.85546875" customWidth="1"/>
    <col min="3090" max="3090" width="12.7109375" customWidth="1"/>
    <col min="3091" max="3091" width="8.7109375" customWidth="1"/>
    <col min="3329" max="3329" width="12" customWidth="1"/>
    <col min="3330" max="3332" width="7.5703125" customWidth="1"/>
    <col min="3333" max="3333" width="1.5703125" customWidth="1"/>
    <col min="3334" max="3334" width="10.85546875" customWidth="1"/>
    <col min="3335" max="3335" width="10.42578125" customWidth="1"/>
    <col min="3336" max="3336" width="7.5703125" customWidth="1"/>
    <col min="3337" max="3337" width="15.28515625" customWidth="1"/>
    <col min="3338" max="3338" width="7.42578125" customWidth="1"/>
    <col min="3339" max="3339" width="6.7109375" customWidth="1"/>
    <col min="3340" max="3340" width="2" customWidth="1"/>
    <col min="3341" max="3341" width="10.7109375" customWidth="1"/>
    <col min="3342" max="3342" width="12.28515625" customWidth="1"/>
    <col min="3343" max="3343" width="10.7109375" customWidth="1"/>
    <col min="3344" max="3344" width="11.42578125" customWidth="1"/>
    <col min="3345" max="3345" width="12.85546875" customWidth="1"/>
    <col min="3346" max="3346" width="12.7109375" customWidth="1"/>
    <col min="3347" max="3347" width="8.7109375" customWidth="1"/>
    <col min="3585" max="3585" width="12" customWidth="1"/>
    <col min="3586" max="3588" width="7.5703125" customWidth="1"/>
    <col min="3589" max="3589" width="1.5703125" customWidth="1"/>
    <col min="3590" max="3590" width="10.85546875" customWidth="1"/>
    <col min="3591" max="3591" width="10.42578125" customWidth="1"/>
    <col min="3592" max="3592" width="7.5703125" customWidth="1"/>
    <col min="3593" max="3593" width="15.28515625" customWidth="1"/>
    <col min="3594" max="3594" width="7.42578125" customWidth="1"/>
    <col min="3595" max="3595" width="6.7109375" customWidth="1"/>
    <col min="3596" max="3596" width="2" customWidth="1"/>
    <col min="3597" max="3597" width="10.7109375" customWidth="1"/>
    <col min="3598" max="3598" width="12.28515625" customWidth="1"/>
    <col min="3599" max="3599" width="10.7109375" customWidth="1"/>
    <col min="3600" max="3600" width="11.42578125" customWidth="1"/>
    <col min="3601" max="3601" width="12.85546875" customWidth="1"/>
    <col min="3602" max="3602" width="12.7109375" customWidth="1"/>
    <col min="3603" max="3603" width="8.7109375" customWidth="1"/>
    <col min="3841" max="3841" width="12" customWidth="1"/>
    <col min="3842" max="3844" width="7.5703125" customWidth="1"/>
    <col min="3845" max="3845" width="1.5703125" customWidth="1"/>
    <col min="3846" max="3846" width="10.85546875" customWidth="1"/>
    <col min="3847" max="3847" width="10.42578125" customWidth="1"/>
    <col min="3848" max="3848" width="7.5703125" customWidth="1"/>
    <col min="3849" max="3849" width="15.28515625" customWidth="1"/>
    <col min="3850" max="3850" width="7.42578125" customWidth="1"/>
    <col min="3851" max="3851" width="6.7109375" customWidth="1"/>
    <col min="3852" max="3852" width="2" customWidth="1"/>
    <col min="3853" max="3853" width="10.7109375" customWidth="1"/>
    <col min="3854" max="3854" width="12.28515625" customWidth="1"/>
    <col min="3855" max="3855" width="10.7109375" customWidth="1"/>
    <col min="3856" max="3856" width="11.42578125" customWidth="1"/>
    <col min="3857" max="3857" width="12.85546875" customWidth="1"/>
    <col min="3858" max="3858" width="12.7109375" customWidth="1"/>
    <col min="3859" max="3859" width="8.7109375" customWidth="1"/>
    <col min="4097" max="4097" width="12" customWidth="1"/>
    <col min="4098" max="4100" width="7.5703125" customWidth="1"/>
    <col min="4101" max="4101" width="1.5703125" customWidth="1"/>
    <col min="4102" max="4102" width="10.85546875" customWidth="1"/>
    <col min="4103" max="4103" width="10.42578125" customWidth="1"/>
    <col min="4104" max="4104" width="7.5703125" customWidth="1"/>
    <col min="4105" max="4105" width="15.28515625" customWidth="1"/>
    <col min="4106" max="4106" width="7.42578125" customWidth="1"/>
    <col min="4107" max="4107" width="6.7109375" customWidth="1"/>
    <col min="4108" max="4108" width="2" customWidth="1"/>
    <col min="4109" max="4109" width="10.7109375" customWidth="1"/>
    <col min="4110" max="4110" width="12.28515625" customWidth="1"/>
    <col min="4111" max="4111" width="10.7109375" customWidth="1"/>
    <col min="4112" max="4112" width="11.42578125" customWidth="1"/>
    <col min="4113" max="4113" width="12.85546875" customWidth="1"/>
    <col min="4114" max="4114" width="12.7109375" customWidth="1"/>
    <col min="4115" max="4115" width="8.7109375" customWidth="1"/>
    <col min="4353" max="4353" width="12" customWidth="1"/>
    <col min="4354" max="4356" width="7.5703125" customWidth="1"/>
    <col min="4357" max="4357" width="1.5703125" customWidth="1"/>
    <col min="4358" max="4358" width="10.85546875" customWidth="1"/>
    <col min="4359" max="4359" width="10.42578125" customWidth="1"/>
    <col min="4360" max="4360" width="7.5703125" customWidth="1"/>
    <col min="4361" max="4361" width="15.28515625" customWidth="1"/>
    <col min="4362" max="4362" width="7.42578125" customWidth="1"/>
    <col min="4363" max="4363" width="6.7109375" customWidth="1"/>
    <col min="4364" max="4364" width="2" customWidth="1"/>
    <col min="4365" max="4365" width="10.7109375" customWidth="1"/>
    <col min="4366" max="4366" width="12.28515625" customWidth="1"/>
    <col min="4367" max="4367" width="10.7109375" customWidth="1"/>
    <col min="4368" max="4368" width="11.42578125" customWidth="1"/>
    <col min="4369" max="4369" width="12.85546875" customWidth="1"/>
    <col min="4370" max="4370" width="12.7109375" customWidth="1"/>
    <col min="4371" max="4371" width="8.7109375" customWidth="1"/>
    <col min="4609" max="4609" width="12" customWidth="1"/>
    <col min="4610" max="4612" width="7.5703125" customWidth="1"/>
    <col min="4613" max="4613" width="1.5703125" customWidth="1"/>
    <col min="4614" max="4614" width="10.85546875" customWidth="1"/>
    <col min="4615" max="4615" width="10.42578125" customWidth="1"/>
    <col min="4616" max="4616" width="7.5703125" customWidth="1"/>
    <col min="4617" max="4617" width="15.28515625" customWidth="1"/>
    <col min="4618" max="4618" width="7.42578125" customWidth="1"/>
    <col min="4619" max="4619" width="6.7109375" customWidth="1"/>
    <col min="4620" max="4620" width="2" customWidth="1"/>
    <col min="4621" max="4621" width="10.7109375" customWidth="1"/>
    <col min="4622" max="4622" width="12.28515625" customWidth="1"/>
    <col min="4623" max="4623" width="10.7109375" customWidth="1"/>
    <col min="4624" max="4624" width="11.42578125" customWidth="1"/>
    <col min="4625" max="4625" width="12.85546875" customWidth="1"/>
    <col min="4626" max="4626" width="12.7109375" customWidth="1"/>
    <col min="4627" max="4627" width="8.7109375" customWidth="1"/>
    <col min="4865" max="4865" width="12" customWidth="1"/>
    <col min="4866" max="4868" width="7.5703125" customWidth="1"/>
    <col min="4869" max="4869" width="1.5703125" customWidth="1"/>
    <col min="4870" max="4870" width="10.85546875" customWidth="1"/>
    <col min="4871" max="4871" width="10.42578125" customWidth="1"/>
    <col min="4872" max="4872" width="7.5703125" customWidth="1"/>
    <col min="4873" max="4873" width="15.28515625" customWidth="1"/>
    <col min="4874" max="4874" width="7.42578125" customWidth="1"/>
    <col min="4875" max="4875" width="6.7109375" customWidth="1"/>
    <col min="4876" max="4876" width="2" customWidth="1"/>
    <col min="4877" max="4877" width="10.7109375" customWidth="1"/>
    <col min="4878" max="4878" width="12.28515625" customWidth="1"/>
    <col min="4879" max="4879" width="10.7109375" customWidth="1"/>
    <col min="4880" max="4880" width="11.42578125" customWidth="1"/>
    <col min="4881" max="4881" width="12.85546875" customWidth="1"/>
    <col min="4882" max="4882" width="12.7109375" customWidth="1"/>
    <col min="4883" max="4883" width="8.7109375" customWidth="1"/>
    <col min="5121" max="5121" width="12" customWidth="1"/>
    <col min="5122" max="5124" width="7.5703125" customWidth="1"/>
    <col min="5125" max="5125" width="1.5703125" customWidth="1"/>
    <col min="5126" max="5126" width="10.85546875" customWidth="1"/>
    <col min="5127" max="5127" width="10.42578125" customWidth="1"/>
    <col min="5128" max="5128" width="7.5703125" customWidth="1"/>
    <col min="5129" max="5129" width="15.28515625" customWidth="1"/>
    <col min="5130" max="5130" width="7.42578125" customWidth="1"/>
    <col min="5131" max="5131" width="6.7109375" customWidth="1"/>
    <col min="5132" max="5132" width="2" customWidth="1"/>
    <col min="5133" max="5133" width="10.7109375" customWidth="1"/>
    <col min="5134" max="5134" width="12.28515625" customWidth="1"/>
    <col min="5135" max="5135" width="10.7109375" customWidth="1"/>
    <col min="5136" max="5136" width="11.42578125" customWidth="1"/>
    <col min="5137" max="5137" width="12.85546875" customWidth="1"/>
    <col min="5138" max="5138" width="12.7109375" customWidth="1"/>
    <col min="5139" max="5139" width="8.7109375" customWidth="1"/>
    <col min="5377" max="5377" width="12" customWidth="1"/>
    <col min="5378" max="5380" width="7.5703125" customWidth="1"/>
    <col min="5381" max="5381" width="1.5703125" customWidth="1"/>
    <col min="5382" max="5382" width="10.85546875" customWidth="1"/>
    <col min="5383" max="5383" width="10.42578125" customWidth="1"/>
    <col min="5384" max="5384" width="7.5703125" customWidth="1"/>
    <col min="5385" max="5385" width="15.28515625" customWidth="1"/>
    <col min="5386" max="5386" width="7.42578125" customWidth="1"/>
    <col min="5387" max="5387" width="6.7109375" customWidth="1"/>
    <col min="5388" max="5388" width="2" customWidth="1"/>
    <col min="5389" max="5389" width="10.7109375" customWidth="1"/>
    <col min="5390" max="5390" width="12.28515625" customWidth="1"/>
    <col min="5391" max="5391" width="10.7109375" customWidth="1"/>
    <col min="5392" max="5392" width="11.42578125" customWidth="1"/>
    <col min="5393" max="5393" width="12.85546875" customWidth="1"/>
    <col min="5394" max="5394" width="12.7109375" customWidth="1"/>
    <col min="5395" max="5395" width="8.7109375" customWidth="1"/>
    <col min="5633" max="5633" width="12" customWidth="1"/>
    <col min="5634" max="5636" width="7.5703125" customWidth="1"/>
    <col min="5637" max="5637" width="1.5703125" customWidth="1"/>
    <col min="5638" max="5638" width="10.85546875" customWidth="1"/>
    <col min="5639" max="5639" width="10.42578125" customWidth="1"/>
    <col min="5640" max="5640" width="7.5703125" customWidth="1"/>
    <col min="5641" max="5641" width="15.28515625" customWidth="1"/>
    <col min="5642" max="5642" width="7.42578125" customWidth="1"/>
    <col min="5643" max="5643" width="6.7109375" customWidth="1"/>
    <col min="5644" max="5644" width="2" customWidth="1"/>
    <col min="5645" max="5645" width="10.7109375" customWidth="1"/>
    <col min="5646" max="5646" width="12.28515625" customWidth="1"/>
    <col min="5647" max="5647" width="10.7109375" customWidth="1"/>
    <col min="5648" max="5648" width="11.42578125" customWidth="1"/>
    <col min="5649" max="5649" width="12.85546875" customWidth="1"/>
    <col min="5650" max="5650" width="12.7109375" customWidth="1"/>
    <col min="5651" max="5651" width="8.7109375" customWidth="1"/>
    <col min="5889" max="5889" width="12" customWidth="1"/>
    <col min="5890" max="5892" width="7.5703125" customWidth="1"/>
    <col min="5893" max="5893" width="1.5703125" customWidth="1"/>
    <col min="5894" max="5894" width="10.85546875" customWidth="1"/>
    <col min="5895" max="5895" width="10.42578125" customWidth="1"/>
    <col min="5896" max="5896" width="7.5703125" customWidth="1"/>
    <col min="5897" max="5897" width="15.28515625" customWidth="1"/>
    <col min="5898" max="5898" width="7.42578125" customWidth="1"/>
    <col min="5899" max="5899" width="6.7109375" customWidth="1"/>
    <col min="5900" max="5900" width="2" customWidth="1"/>
    <col min="5901" max="5901" width="10.7109375" customWidth="1"/>
    <col min="5902" max="5902" width="12.28515625" customWidth="1"/>
    <col min="5903" max="5903" width="10.7109375" customWidth="1"/>
    <col min="5904" max="5904" width="11.42578125" customWidth="1"/>
    <col min="5905" max="5905" width="12.85546875" customWidth="1"/>
    <col min="5906" max="5906" width="12.7109375" customWidth="1"/>
    <col min="5907" max="5907" width="8.7109375" customWidth="1"/>
    <col min="6145" max="6145" width="12" customWidth="1"/>
    <col min="6146" max="6148" width="7.5703125" customWidth="1"/>
    <col min="6149" max="6149" width="1.5703125" customWidth="1"/>
    <col min="6150" max="6150" width="10.85546875" customWidth="1"/>
    <col min="6151" max="6151" width="10.42578125" customWidth="1"/>
    <col min="6152" max="6152" width="7.5703125" customWidth="1"/>
    <col min="6153" max="6153" width="15.28515625" customWidth="1"/>
    <col min="6154" max="6154" width="7.42578125" customWidth="1"/>
    <col min="6155" max="6155" width="6.7109375" customWidth="1"/>
    <col min="6156" max="6156" width="2" customWidth="1"/>
    <col min="6157" max="6157" width="10.7109375" customWidth="1"/>
    <col min="6158" max="6158" width="12.28515625" customWidth="1"/>
    <col min="6159" max="6159" width="10.7109375" customWidth="1"/>
    <col min="6160" max="6160" width="11.42578125" customWidth="1"/>
    <col min="6161" max="6161" width="12.85546875" customWidth="1"/>
    <col min="6162" max="6162" width="12.7109375" customWidth="1"/>
    <col min="6163" max="6163" width="8.7109375" customWidth="1"/>
    <col min="6401" max="6401" width="12" customWidth="1"/>
    <col min="6402" max="6404" width="7.5703125" customWidth="1"/>
    <col min="6405" max="6405" width="1.5703125" customWidth="1"/>
    <col min="6406" max="6406" width="10.85546875" customWidth="1"/>
    <col min="6407" max="6407" width="10.42578125" customWidth="1"/>
    <col min="6408" max="6408" width="7.5703125" customWidth="1"/>
    <col min="6409" max="6409" width="15.28515625" customWidth="1"/>
    <col min="6410" max="6410" width="7.42578125" customWidth="1"/>
    <col min="6411" max="6411" width="6.7109375" customWidth="1"/>
    <col min="6412" max="6412" width="2" customWidth="1"/>
    <col min="6413" max="6413" width="10.7109375" customWidth="1"/>
    <col min="6414" max="6414" width="12.28515625" customWidth="1"/>
    <col min="6415" max="6415" width="10.7109375" customWidth="1"/>
    <col min="6416" max="6416" width="11.42578125" customWidth="1"/>
    <col min="6417" max="6417" width="12.85546875" customWidth="1"/>
    <col min="6418" max="6418" width="12.7109375" customWidth="1"/>
    <col min="6419" max="6419" width="8.7109375" customWidth="1"/>
    <col min="6657" max="6657" width="12" customWidth="1"/>
    <col min="6658" max="6660" width="7.5703125" customWidth="1"/>
    <col min="6661" max="6661" width="1.5703125" customWidth="1"/>
    <col min="6662" max="6662" width="10.85546875" customWidth="1"/>
    <col min="6663" max="6663" width="10.42578125" customWidth="1"/>
    <col min="6664" max="6664" width="7.5703125" customWidth="1"/>
    <col min="6665" max="6665" width="15.28515625" customWidth="1"/>
    <col min="6666" max="6666" width="7.42578125" customWidth="1"/>
    <col min="6667" max="6667" width="6.7109375" customWidth="1"/>
    <col min="6668" max="6668" width="2" customWidth="1"/>
    <col min="6669" max="6669" width="10.7109375" customWidth="1"/>
    <col min="6670" max="6670" width="12.28515625" customWidth="1"/>
    <col min="6671" max="6671" width="10.7109375" customWidth="1"/>
    <col min="6672" max="6672" width="11.42578125" customWidth="1"/>
    <col min="6673" max="6673" width="12.85546875" customWidth="1"/>
    <col min="6674" max="6674" width="12.7109375" customWidth="1"/>
    <col min="6675" max="6675" width="8.7109375" customWidth="1"/>
    <col min="6913" max="6913" width="12" customWidth="1"/>
    <col min="6914" max="6916" width="7.5703125" customWidth="1"/>
    <col min="6917" max="6917" width="1.5703125" customWidth="1"/>
    <col min="6918" max="6918" width="10.85546875" customWidth="1"/>
    <col min="6919" max="6919" width="10.42578125" customWidth="1"/>
    <col min="6920" max="6920" width="7.5703125" customWidth="1"/>
    <col min="6921" max="6921" width="15.28515625" customWidth="1"/>
    <col min="6922" max="6922" width="7.42578125" customWidth="1"/>
    <col min="6923" max="6923" width="6.7109375" customWidth="1"/>
    <col min="6924" max="6924" width="2" customWidth="1"/>
    <col min="6925" max="6925" width="10.7109375" customWidth="1"/>
    <col min="6926" max="6926" width="12.28515625" customWidth="1"/>
    <col min="6927" max="6927" width="10.7109375" customWidth="1"/>
    <col min="6928" max="6928" width="11.42578125" customWidth="1"/>
    <col min="6929" max="6929" width="12.85546875" customWidth="1"/>
    <col min="6930" max="6930" width="12.7109375" customWidth="1"/>
    <col min="6931" max="6931" width="8.7109375" customWidth="1"/>
    <col min="7169" max="7169" width="12" customWidth="1"/>
    <col min="7170" max="7172" width="7.5703125" customWidth="1"/>
    <col min="7173" max="7173" width="1.5703125" customWidth="1"/>
    <col min="7174" max="7174" width="10.85546875" customWidth="1"/>
    <col min="7175" max="7175" width="10.42578125" customWidth="1"/>
    <col min="7176" max="7176" width="7.5703125" customWidth="1"/>
    <col min="7177" max="7177" width="15.28515625" customWidth="1"/>
    <col min="7178" max="7178" width="7.42578125" customWidth="1"/>
    <col min="7179" max="7179" width="6.7109375" customWidth="1"/>
    <col min="7180" max="7180" width="2" customWidth="1"/>
    <col min="7181" max="7181" width="10.7109375" customWidth="1"/>
    <col min="7182" max="7182" width="12.28515625" customWidth="1"/>
    <col min="7183" max="7183" width="10.7109375" customWidth="1"/>
    <col min="7184" max="7184" width="11.42578125" customWidth="1"/>
    <col min="7185" max="7185" width="12.85546875" customWidth="1"/>
    <col min="7186" max="7186" width="12.7109375" customWidth="1"/>
    <col min="7187" max="7187" width="8.7109375" customWidth="1"/>
    <col min="7425" max="7425" width="12" customWidth="1"/>
    <col min="7426" max="7428" width="7.5703125" customWidth="1"/>
    <col min="7429" max="7429" width="1.5703125" customWidth="1"/>
    <col min="7430" max="7430" width="10.85546875" customWidth="1"/>
    <col min="7431" max="7431" width="10.42578125" customWidth="1"/>
    <col min="7432" max="7432" width="7.5703125" customWidth="1"/>
    <col min="7433" max="7433" width="15.28515625" customWidth="1"/>
    <col min="7434" max="7434" width="7.42578125" customWidth="1"/>
    <col min="7435" max="7435" width="6.7109375" customWidth="1"/>
    <col min="7436" max="7436" width="2" customWidth="1"/>
    <col min="7437" max="7437" width="10.7109375" customWidth="1"/>
    <col min="7438" max="7438" width="12.28515625" customWidth="1"/>
    <col min="7439" max="7439" width="10.7109375" customWidth="1"/>
    <col min="7440" max="7440" width="11.42578125" customWidth="1"/>
    <col min="7441" max="7441" width="12.85546875" customWidth="1"/>
    <col min="7442" max="7442" width="12.7109375" customWidth="1"/>
    <col min="7443" max="7443" width="8.7109375" customWidth="1"/>
    <col min="7681" max="7681" width="12" customWidth="1"/>
    <col min="7682" max="7684" width="7.5703125" customWidth="1"/>
    <col min="7685" max="7685" width="1.5703125" customWidth="1"/>
    <col min="7686" max="7686" width="10.85546875" customWidth="1"/>
    <col min="7687" max="7687" width="10.42578125" customWidth="1"/>
    <col min="7688" max="7688" width="7.5703125" customWidth="1"/>
    <col min="7689" max="7689" width="15.28515625" customWidth="1"/>
    <col min="7690" max="7690" width="7.42578125" customWidth="1"/>
    <col min="7691" max="7691" width="6.7109375" customWidth="1"/>
    <col min="7692" max="7692" width="2" customWidth="1"/>
    <col min="7693" max="7693" width="10.7109375" customWidth="1"/>
    <col min="7694" max="7694" width="12.28515625" customWidth="1"/>
    <col min="7695" max="7695" width="10.7109375" customWidth="1"/>
    <col min="7696" max="7696" width="11.42578125" customWidth="1"/>
    <col min="7697" max="7697" width="12.85546875" customWidth="1"/>
    <col min="7698" max="7698" width="12.7109375" customWidth="1"/>
    <col min="7699" max="7699" width="8.7109375" customWidth="1"/>
    <col min="7937" max="7937" width="12" customWidth="1"/>
    <col min="7938" max="7940" width="7.5703125" customWidth="1"/>
    <col min="7941" max="7941" width="1.5703125" customWidth="1"/>
    <col min="7942" max="7942" width="10.85546875" customWidth="1"/>
    <col min="7943" max="7943" width="10.42578125" customWidth="1"/>
    <col min="7944" max="7944" width="7.5703125" customWidth="1"/>
    <col min="7945" max="7945" width="15.28515625" customWidth="1"/>
    <col min="7946" max="7946" width="7.42578125" customWidth="1"/>
    <col min="7947" max="7947" width="6.7109375" customWidth="1"/>
    <col min="7948" max="7948" width="2" customWidth="1"/>
    <col min="7949" max="7949" width="10.7109375" customWidth="1"/>
    <col min="7950" max="7950" width="12.28515625" customWidth="1"/>
    <col min="7951" max="7951" width="10.7109375" customWidth="1"/>
    <col min="7952" max="7952" width="11.42578125" customWidth="1"/>
    <col min="7953" max="7953" width="12.85546875" customWidth="1"/>
    <col min="7954" max="7954" width="12.7109375" customWidth="1"/>
    <col min="7955" max="7955" width="8.7109375" customWidth="1"/>
    <col min="8193" max="8193" width="12" customWidth="1"/>
    <col min="8194" max="8196" width="7.5703125" customWidth="1"/>
    <col min="8197" max="8197" width="1.5703125" customWidth="1"/>
    <col min="8198" max="8198" width="10.85546875" customWidth="1"/>
    <col min="8199" max="8199" width="10.42578125" customWidth="1"/>
    <col min="8200" max="8200" width="7.5703125" customWidth="1"/>
    <col min="8201" max="8201" width="15.28515625" customWidth="1"/>
    <col min="8202" max="8202" width="7.42578125" customWidth="1"/>
    <col min="8203" max="8203" width="6.7109375" customWidth="1"/>
    <col min="8204" max="8204" width="2" customWidth="1"/>
    <col min="8205" max="8205" width="10.7109375" customWidth="1"/>
    <col min="8206" max="8206" width="12.28515625" customWidth="1"/>
    <col min="8207" max="8207" width="10.7109375" customWidth="1"/>
    <col min="8208" max="8208" width="11.42578125" customWidth="1"/>
    <col min="8209" max="8209" width="12.85546875" customWidth="1"/>
    <col min="8210" max="8210" width="12.7109375" customWidth="1"/>
    <col min="8211" max="8211" width="8.7109375" customWidth="1"/>
    <col min="8449" max="8449" width="12" customWidth="1"/>
    <col min="8450" max="8452" width="7.5703125" customWidth="1"/>
    <col min="8453" max="8453" width="1.5703125" customWidth="1"/>
    <col min="8454" max="8454" width="10.85546875" customWidth="1"/>
    <col min="8455" max="8455" width="10.42578125" customWidth="1"/>
    <col min="8456" max="8456" width="7.5703125" customWidth="1"/>
    <col min="8457" max="8457" width="15.28515625" customWidth="1"/>
    <col min="8458" max="8458" width="7.42578125" customWidth="1"/>
    <col min="8459" max="8459" width="6.7109375" customWidth="1"/>
    <col min="8460" max="8460" width="2" customWidth="1"/>
    <col min="8461" max="8461" width="10.7109375" customWidth="1"/>
    <col min="8462" max="8462" width="12.28515625" customWidth="1"/>
    <col min="8463" max="8463" width="10.7109375" customWidth="1"/>
    <col min="8464" max="8464" width="11.42578125" customWidth="1"/>
    <col min="8465" max="8465" width="12.85546875" customWidth="1"/>
    <col min="8466" max="8466" width="12.7109375" customWidth="1"/>
    <col min="8467" max="8467" width="8.7109375" customWidth="1"/>
    <col min="8705" max="8705" width="12" customWidth="1"/>
    <col min="8706" max="8708" width="7.5703125" customWidth="1"/>
    <col min="8709" max="8709" width="1.5703125" customWidth="1"/>
    <col min="8710" max="8710" width="10.85546875" customWidth="1"/>
    <col min="8711" max="8711" width="10.42578125" customWidth="1"/>
    <col min="8712" max="8712" width="7.5703125" customWidth="1"/>
    <col min="8713" max="8713" width="15.28515625" customWidth="1"/>
    <col min="8714" max="8714" width="7.42578125" customWidth="1"/>
    <col min="8715" max="8715" width="6.7109375" customWidth="1"/>
    <col min="8716" max="8716" width="2" customWidth="1"/>
    <col min="8717" max="8717" width="10.7109375" customWidth="1"/>
    <col min="8718" max="8718" width="12.28515625" customWidth="1"/>
    <col min="8719" max="8719" width="10.7109375" customWidth="1"/>
    <col min="8720" max="8720" width="11.42578125" customWidth="1"/>
    <col min="8721" max="8721" width="12.85546875" customWidth="1"/>
    <col min="8722" max="8722" width="12.7109375" customWidth="1"/>
    <col min="8723" max="8723" width="8.7109375" customWidth="1"/>
    <col min="8961" max="8961" width="12" customWidth="1"/>
    <col min="8962" max="8964" width="7.5703125" customWidth="1"/>
    <col min="8965" max="8965" width="1.5703125" customWidth="1"/>
    <col min="8966" max="8966" width="10.85546875" customWidth="1"/>
    <col min="8967" max="8967" width="10.42578125" customWidth="1"/>
    <col min="8968" max="8968" width="7.5703125" customWidth="1"/>
    <col min="8969" max="8969" width="15.28515625" customWidth="1"/>
    <col min="8970" max="8970" width="7.42578125" customWidth="1"/>
    <col min="8971" max="8971" width="6.7109375" customWidth="1"/>
    <col min="8972" max="8972" width="2" customWidth="1"/>
    <col min="8973" max="8973" width="10.7109375" customWidth="1"/>
    <col min="8974" max="8974" width="12.28515625" customWidth="1"/>
    <col min="8975" max="8975" width="10.7109375" customWidth="1"/>
    <col min="8976" max="8976" width="11.42578125" customWidth="1"/>
    <col min="8977" max="8977" width="12.85546875" customWidth="1"/>
    <col min="8978" max="8978" width="12.7109375" customWidth="1"/>
    <col min="8979" max="8979" width="8.7109375" customWidth="1"/>
    <col min="9217" max="9217" width="12" customWidth="1"/>
    <col min="9218" max="9220" width="7.5703125" customWidth="1"/>
    <col min="9221" max="9221" width="1.5703125" customWidth="1"/>
    <col min="9222" max="9222" width="10.85546875" customWidth="1"/>
    <col min="9223" max="9223" width="10.42578125" customWidth="1"/>
    <col min="9224" max="9224" width="7.5703125" customWidth="1"/>
    <col min="9225" max="9225" width="15.28515625" customWidth="1"/>
    <col min="9226" max="9226" width="7.42578125" customWidth="1"/>
    <col min="9227" max="9227" width="6.7109375" customWidth="1"/>
    <col min="9228" max="9228" width="2" customWidth="1"/>
    <col min="9229" max="9229" width="10.7109375" customWidth="1"/>
    <col min="9230" max="9230" width="12.28515625" customWidth="1"/>
    <col min="9231" max="9231" width="10.7109375" customWidth="1"/>
    <col min="9232" max="9232" width="11.42578125" customWidth="1"/>
    <col min="9233" max="9233" width="12.85546875" customWidth="1"/>
    <col min="9234" max="9234" width="12.7109375" customWidth="1"/>
    <col min="9235" max="9235" width="8.7109375" customWidth="1"/>
    <col min="9473" max="9473" width="12" customWidth="1"/>
    <col min="9474" max="9476" width="7.5703125" customWidth="1"/>
    <col min="9477" max="9477" width="1.5703125" customWidth="1"/>
    <col min="9478" max="9478" width="10.85546875" customWidth="1"/>
    <col min="9479" max="9479" width="10.42578125" customWidth="1"/>
    <col min="9480" max="9480" width="7.5703125" customWidth="1"/>
    <col min="9481" max="9481" width="15.28515625" customWidth="1"/>
    <col min="9482" max="9482" width="7.42578125" customWidth="1"/>
    <col min="9483" max="9483" width="6.7109375" customWidth="1"/>
    <col min="9484" max="9484" width="2" customWidth="1"/>
    <col min="9485" max="9485" width="10.7109375" customWidth="1"/>
    <col min="9486" max="9486" width="12.28515625" customWidth="1"/>
    <col min="9487" max="9487" width="10.7109375" customWidth="1"/>
    <col min="9488" max="9488" width="11.42578125" customWidth="1"/>
    <col min="9489" max="9489" width="12.85546875" customWidth="1"/>
    <col min="9490" max="9490" width="12.7109375" customWidth="1"/>
    <col min="9491" max="9491" width="8.7109375" customWidth="1"/>
    <col min="9729" max="9729" width="12" customWidth="1"/>
    <col min="9730" max="9732" width="7.5703125" customWidth="1"/>
    <col min="9733" max="9733" width="1.5703125" customWidth="1"/>
    <col min="9734" max="9734" width="10.85546875" customWidth="1"/>
    <col min="9735" max="9735" width="10.42578125" customWidth="1"/>
    <col min="9736" max="9736" width="7.5703125" customWidth="1"/>
    <col min="9737" max="9737" width="15.28515625" customWidth="1"/>
    <col min="9738" max="9738" width="7.42578125" customWidth="1"/>
    <col min="9739" max="9739" width="6.7109375" customWidth="1"/>
    <col min="9740" max="9740" width="2" customWidth="1"/>
    <col min="9741" max="9741" width="10.7109375" customWidth="1"/>
    <col min="9742" max="9742" width="12.28515625" customWidth="1"/>
    <col min="9743" max="9743" width="10.7109375" customWidth="1"/>
    <col min="9744" max="9744" width="11.42578125" customWidth="1"/>
    <col min="9745" max="9745" width="12.85546875" customWidth="1"/>
    <col min="9746" max="9746" width="12.7109375" customWidth="1"/>
    <col min="9747" max="9747" width="8.7109375" customWidth="1"/>
    <col min="9985" max="9985" width="12" customWidth="1"/>
    <col min="9986" max="9988" width="7.5703125" customWidth="1"/>
    <col min="9989" max="9989" width="1.5703125" customWidth="1"/>
    <col min="9990" max="9990" width="10.85546875" customWidth="1"/>
    <col min="9991" max="9991" width="10.42578125" customWidth="1"/>
    <col min="9992" max="9992" width="7.5703125" customWidth="1"/>
    <col min="9993" max="9993" width="15.28515625" customWidth="1"/>
    <col min="9994" max="9994" width="7.42578125" customWidth="1"/>
    <col min="9995" max="9995" width="6.7109375" customWidth="1"/>
    <col min="9996" max="9996" width="2" customWidth="1"/>
    <col min="9997" max="9997" width="10.7109375" customWidth="1"/>
    <col min="9998" max="9998" width="12.28515625" customWidth="1"/>
    <col min="9999" max="9999" width="10.7109375" customWidth="1"/>
    <col min="10000" max="10000" width="11.42578125" customWidth="1"/>
    <col min="10001" max="10001" width="12.85546875" customWidth="1"/>
    <col min="10002" max="10002" width="12.7109375" customWidth="1"/>
    <col min="10003" max="10003" width="8.7109375" customWidth="1"/>
    <col min="10241" max="10241" width="12" customWidth="1"/>
    <col min="10242" max="10244" width="7.5703125" customWidth="1"/>
    <col min="10245" max="10245" width="1.5703125" customWidth="1"/>
    <col min="10246" max="10246" width="10.85546875" customWidth="1"/>
    <col min="10247" max="10247" width="10.42578125" customWidth="1"/>
    <col min="10248" max="10248" width="7.5703125" customWidth="1"/>
    <col min="10249" max="10249" width="15.28515625" customWidth="1"/>
    <col min="10250" max="10250" width="7.42578125" customWidth="1"/>
    <col min="10251" max="10251" width="6.7109375" customWidth="1"/>
    <col min="10252" max="10252" width="2" customWidth="1"/>
    <col min="10253" max="10253" width="10.7109375" customWidth="1"/>
    <col min="10254" max="10254" width="12.28515625" customWidth="1"/>
    <col min="10255" max="10255" width="10.7109375" customWidth="1"/>
    <col min="10256" max="10256" width="11.42578125" customWidth="1"/>
    <col min="10257" max="10257" width="12.85546875" customWidth="1"/>
    <col min="10258" max="10258" width="12.7109375" customWidth="1"/>
    <col min="10259" max="10259" width="8.7109375" customWidth="1"/>
    <col min="10497" max="10497" width="12" customWidth="1"/>
    <col min="10498" max="10500" width="7.5703125" customWidth="1"/>
    <col min="10501" max="10501" width="1.5703125" customWidth="1"/>
    <col min="10502" max="10502" width="10.85546875" customWidth="1"/>
    <col min="10503" max="10503" width="10.42578125" customWidth="1"/>
    <col min="10504" max="10504" width="7.5703125" customWidth="1"/>
    <col min="10505" max="10505" width="15.28515625" customWidth="1"/>
    <col min="10506" max="10506" width="7.42578125" customWidth="1"/>
    <col min="10507" max="10507" width="6.7109375" customWidth="1"/>
    <col min="10508" max="10508" width="2" customWidth="1"/>
    <col min="10509" max="10509" width="10.7109375" customWidth="1"/>
    <col min="10510" max="10510" width="12.28515625" customWidth="1"/>
    <col min="10511" max="10511" width="10.7109375" customWidth="1"/>
    <col min="10512" max="10512" width="11.42578125" customWidth="1"/>
    <col min="10513" max="10513" width="12.85546875" customWidth="1"/>
    <col min="10514" max="10514" width="12.7109375" customWidth="1"/>
    <col min="10515" max="10515" width="8.7109375" customWidth="1"/>
    <col min="10753" max="10753" width="12" customWidth="1"/>
    <col min="10754" max="10756" width="7.5703125" customWidth="1"/>
    <col min="10757" max="10757" width="1.5703125" customWidth="1"/>
    <col min="10758" max="10758" width="10.85546875" customWidth="1"/>
    <col min="10759" max="10759" width="10.42578125" customWidth="1"/>
    <col min="10760" max="10760" width="7.5703125" customWidth="1"/>
    <col min="10761" max="10761" width="15.28515625" customWidth="1"/>
    <col min="10762" max="10762" width="7.42578125" customWidth="1"/>
    <col min="10763" max="10763" width="6.7109375" customWidth="1"/>
    <col min="10764" max="10764" width="2" customWidth="1"/>
    <col min="10765" max="10765" width="10.7109375" customWidth="1"/>
    <col min="10766" max="10766" width="12.28515625" customWidth="1"/>
    <col min="10767" max="10767" width="10.7109375" customWidth="1"/>
    <col min="10768" max="10768" width="11.42578125" customWidth="1"/>
    <col min="10769" max="10769" width="12.85546875" customWidth="1"/>
    <col min="10770" max="10770" width="12.7109375" customWidth="1"/>
    <col min="10771" max="10771" width="8.7109375" customWidth="1"/>
    <col min="11009" max="11009" width="12" customWidth="1"/>
    <col min="11010" max="11012" width="7.5703125" customWidth="1"/>
    <col min="11013" max="11013" width="1.5703125" customWidth="1"/>
    <col min="11014" max="11014" width="10.85546875" customWidth="1"/>
    <col min="11015" max="11015" width="10.42578125" customWidth="1"/>
    <col min="11016" max="11016" width="7.5703125" customWidth="1"/>
    <col min="11017" max="11017" width="15.28515625" customWidth="1"/>
    <col min="11018" max="11018" width="7.42578125" customWidth="1"/>
    <col min="11019" max="11019" width="6.7109375" customWidth="1"/>
    <col min="11020" max="11020" width="2" customWidth="1"/>
    <col min="11021" max="11021" width="10.7109375" customWidth="1"/>
    <col min="11022" max="11022" width="12.28515625" customWidth="1"/>
    <col min="11023" max="11023" width="10.7109375" customWidth="1"/>
    <col min="11024" max="11024" width="11.42578125" customWidth="1"/>
    <col min="11025" max="11025" width="12.85546875" customWidth="1"/>
    <col min="11026" max="11026" width="12.7109375" customWidth="1"/>
    <col min="11027" max="11027" width="8.7109375" customWidth="1"/>
    <col min="11265" max="11265" width="12" customWidth="1"/>
    <col min="11266" max="11268" width="7.5703125" customWidth="1"/>
    <col min="11269" max="11269" width="1.5703125" customWidth="1"/>
    <col min="11270" max="11270" width="10.85546875" customWidth="1"/>
    <col min="11271" max="11271" width="10.42578125" customWidth="1"/>
    <col min="11272" max="11272" width="7.5703125" customWidth="1"/>
    <col min="11273" max="11273" width="15.28515625" customWidth="1"/>
    <col min="11274" max="11274" width="7.42578125" customWidth="1"/>
    <col min="11275" max="11275" width="6.7109375" customWidth="1"/>
    <col min="11276" max="11276" width="2" customWidth="1"/>
    <col min="11277" max="11277" width="10.7109375" customWidth="1"/>
    <col min="11278" max="11278" width="12.28515625" customWidth="1"/>
    <col min="11279" max="11279" width="10.7109375" customWidth="1"/>
    <col min="11280" max="11280" width="11.42578125" customWidth="1"/>
    <col min="11281" max="11281" width="12.85546875" customWidth="1"/>
    <col min="11282" max="11282" width="12.7109375" customWidth="1"/>
    <col min="11283" max="11283" width="8.7109375" customWidth="1"/>
    <col min="11521" max="11521" width="12" customWidth="1"/>
    <col min="11522" max="11524" width="7.5703125" customWidth="1"/>
    <col min="11525" max="11525" width="1.5703125" customWidth="1"/>
    <col min="11526" max="11526" width="10.85546875" customWidth="1"/>
    <col min="11527" max="11527" width="10.42578125" customWidth="1"/>
    <col min="11528" max="11528" width="7.5703125" customWidth="1"/>
    <col min="11529" max="11529" width="15.28515625" customWidth="1"/>
    <col min="11530" max="11530" width="7.42578125" customWidth="1"/>
    <col min="11531" max="11531" width="6.7109375" customWidth="1"/>
    <col min="11532" max="11532" width="2" customWidth="1"/>
    <col min="11533" max="11533" width="10.7109375" customWidth="1"/>
    <col min="11534" max="11534" width="12.28515625" customWidth="1"/>
    <col min="11535" max="11535" width="10.7109375" customWidth="1"/>
    <col min="11536" max="11536" width="11.42578125" customWidth="1"/>
    <col min="11537" max="11537" width="12.85546875" customWidth="1"/>
    <col min="11538" max="11538" width="12.7109375" customWidth="1"/>
    <col min="11539" max="11539" width="8.7109375" customWidth="1"/>
    <col min="11777" max="11777" width="12" customWidth="1"/>
    <col min="11778" max="11780" width="7.5703125" customWidth="1"/>
    <col min="11781" max="11781" width="1.5703125" customWidth="1"/>
    <col min="11782" max="11782" width="10.85546875" customWidth="1"/>
    <col min="11783" max="11783" width="10.42578125" customWidth="1"/>
    <col min="11784" max="11784" width="7.5703125" customWidth="1"/>
    <col min="11785" max="11785" width="15.28515625" customWidth="1"/>
    <col min="11786" max="11786" width="7.42578125" customWidth="1"/>
    <col min="11787" max="11787" width="6.7109375" customWidth="1"/>
    <col min="11788" max="11788" width="2" customWidth="1"/>
    <col min="11789" max="11789" width="10.7109375" customWidth="1"/>
    <col min="11790" max="11790" width="12.28515625" customWidth="1"/>
    <col min="11791" max="11791" width="10.7109375" customWidth="1"/>
    <col min="11792" max="11792" width="11.42578125" customWidth="1"/>
    <col min="11793" max="11793" width="12.85546875" customWidth="1"/>
    <col min="11794" max="11794" width="12.7109375" customWidth="1"/>
    <col min="11795" max="11795" width="8.7109375" customWidth="1"/>
    <col min="12033" max="12033" width="12" customWidth="1"/>
    <col min="12034" max="12036" width="7.5703125" customWidth="1"/>
    <col min="12037" max="12037" width="1.5703125" customWidth="1"/>
    <col min="12038" max="12038" width="10.85546875" customWidth="1"/>
    <col min="12039" max="12039" width="10.42578125" customWidth="1"/>
    <col min="12040" max="12040" width="7.5703125" customWidth="1"/>
    <col min="12041" max="12041" width="15.28515625" customWidth="1"/>
    <col min="12042" max="12042" width="7.42578125" customWidth="1"/>
    <col min="12043" max="12043" width="6.7109375" customWidth="1"/>
    <col min="12044" max="12044" width="2" customWidth="1"/>
    <col min="12045" max="12045" width="10.7109375" customWidth="1"/>
    <col min="12046" max="12046" width="12.28515625" customWidth="1"/>
    <col min="12047" max="12047" width="10.7109375" customWidth="1"/>
    <col min="12048" max="12048" width="11.42578125" customWidth="1"/>
    <col min="12049" max="12049" width="12.85546875" customWidth="1"/>
    <col min="12050" max="12050" width="12.7109375" customWidth="1"/>
    <col min="12051" max="12051" width="8.7109375" customWidth="1"/>
    <col min="12289" max="12289" width="12" customWidth="1"/>
    <col min="12290" max="12292" width="7.5703125" customWidth="1"/>
    <col min="12293" max="12293" width="1.5703125" customWidth="1"/>
    <col min="12294" max="12294" width="10.85546875" customWidth="1"/>
    <col min="12295" max="12295" width="10.42578125" customWidth="1"/>
    <col min="12296" max="12296" width="7.5703125" customWidth="1"/>
    <col min="12297" max="12297" width="15.28515625" customWidth="1"/>
    <col min="12298" max="12298" width="7.42578125" customWidth="1"/>
    <col min="12299" max="12299" width="6.7109375" customWidth="1"/>
    <col min="12300" max="12300" width="2" customWidth="1"/>
    <col min="12301" max="12301" width="10.7109375" customWidth="1"/>
    <col min="12302" max="12302" width="12.28515625" customWidth="1"/>
    <col min="12303" max="12303" width="10.7109375" customWidth="1"/>
    <col min="12304" max="12304" width="11.42578125" customWidth="1"/>
    <col min="12305" max="12305" width="12.85546875" customWidth="1"/>
    <col min="12306" max="12306" width="12.7109375" customWidth="1"/>
    <col min="12307" max="12307" width="8.7109375" customWidth="1"/>
    <col min="12545" max="12545" width="12" customWidth="1"/>
    <col min="12546" max="12548" width="7.5703125" customWidth="1"/>
    <col min="12549" max="12549" width="1.5703125" customWidth="1"/>
    <col min="12550" max="12550" width="10.85546875" customWidth="1"/>
    <col min="12551" max="12551" width="10.42578125" customWidth="1"/>
    <col min="12552" max="12552" width="7.5703125" customWidth="1"/>
    <col min="12553" max="12553" width="15.28515625" customWidth="1"/>
    <col min="12554" max="12554" width="7.42578125" customWidth="1"/>
    <col min="12555" max="12555" width="6.7109375" customWidth="1"/>
    <col min="12556" max="12556" width="2" customWidth="1"/>
    <col min="12557" max="12557" width="10.7109375" customWidth="1"/>
    <col min="12558" max="12558" width="12.28515625" customWidth="1"/>
    <col min="12559" max="12559" width="10.7109375" customWidth="1"/>
    <col min="12560" max="12560" width="11.42578125" customWidth="1"/>
    <col min="12561" max="12561" width="12.85546875" customWidth="1"/>
    <col min="12562" max="12562" width="12.7109375" customWidth="1"/>
    <col min="12563" max="12563" width="8.7109375" customWidth="1"/>
    <col min="12801" max="12801" width="12" customWidth="1"/>
    <col min="12802" max="12804" width="7.5703125" customWidth="1"/>
    <col min="12805" max="12805" width="1.5703125" customWidth="1"/>
    <col min="12806" max="12806" width="10.85546875" customWidth="1"/>
    <col min="12807" max="12807" width="10.42578125" customWidth="1"/>
    <col min="12808" max="12808" width="7.5703125" customWidth="1"/>
    <col min="12809" max="12809" width="15.28515625" customWidth="1"/>
    <col min="12810" max="12810" width="7.42578125" customWidth="1"/>
    <col min="12811" max="12811" width="6.7109375" customWidth="1"/>
    <col min="12812" max="12812" width="2" customWidth="1"/>
    <col min="12813" max="12813" width="10.7109375" customWidth="1"/>
    <col min="12814" max="12814" width="12.28515625" customWidth="1"/>
    <col min="12815" max="12815" width="10.7109375" customWidth="1"/>
    <col min="12816" max="12816" width="11.42578125" customWidth="1"/>
    <col min="12817" max="12817" width="12.85546875" customWidth="1"/>
    <col min="12818" max="12818" width="12.7109375" customWidth="1"/>
    <col min="12819" max="12819" width="8.7109375" customWidth="1"/>
    <col min="13057" max="13057" width="12" customWidth="1"/>
    <col min="13058" max="13060" width="7.5703125" customWidth="1"/>
    <col min="13061" max="13061" width="1.5703125" customWidth="1"/>
    <col min="13062" max="13062" width="10.85546875" customWidth="1"/>
    <col min="13063" max="13063" width="10.42578125" customWidth="1"/>
    <col min="13064" max="13064" width="7.5703125" customWidth="1"/>
    <col min="13065" max="13065" width="15.28515625" customWidth="1"/>
    <col min="13066" max="13066" width="7.42578125" customWidth="1"/>
    <col min="13067" max="13067" width="6.7109375" customWidth="1"/>
    <col min="13068" max="13068" width="2" customWidth="1"/>
    <col min="13069" max="13069" width="10.7109375" customWidth="1"/>
    <col min="13070" max="13070" width="12.28515625" customWidth="1"/>
    <col min="13071" max="13071" width="10.7109375" customWidth="1"/>
    <col min="13072" max="13072" width="11.42578125" customWidth="1"/>
    <col min="13073" max="13073" width="12.85546875" customWidth="1"/>
    <col min="13074" max="13074" width="12.7109375" customWidth="1"/>
    <col min="13075" max="13075" width="8.7109375" customWidth="1"/>
    <col min="13313" max="13313" width="12" customWidth="1"/>
    <col min="13314" max="13316" width="7.5703125" customWidth="1"/>
    <col min="13317" max="13317" width="1.5703125" customWidth="1"/>
    <col min="13318" max="13318" width="10.85546875" customWidth="1"/>
    <col min="13319" max="13319" width="10.42578125" customWidth="1"/>
    <col min="13320" max="13320" width="7.5703125" customWidth="1"/>
    <col min="13321" max="13321" width="15.28515625" customWidth="1"/>
    <col min="13322" max="13322" width="7.42578125" customWidth="1"/>
    <col min="13323" max="13323" width="6.7109375" customWidth="1"/>
    <col min="13324" max="13324" width="2" customWidth="1"/>
    <col min="13325" max="13325" width="10.7109375" customWidth="1"/>
    <col min="13326" max="13326" width="12.28515625" customWidth="1"/>
    <col min="13327" max="13327" width="10.7109375" customWidth="1"/>
    <col min="13328" max="13328" width="11.42578125" customWidth="1"/>
    <col min="13329" max="13329" width="12.85546875" customWidth="1"/>
    <col min="13330" max="13330" width="12.7109375" customWidth="1"/>
    <col min="13331" max="13331" width="8.7109375" customWidth="1"/>
    <col min="13569" max="13569" width="12" customWidth="1"/>
    <col min="13570" max="13572" width="7.5703125" customWidth="1"/>
    <col min="13573" max="13573" width="1.5703125" customWidth="1"/>
    <col min="13574" max="13574" width="10.85546875" customWidth="1"/>
    <col min="13575" max="13575" width="10.42578125" customWidth="1"/>
    <col min="13576" max="13576" width="7.5703125" customWidth="1"/>
    <col min="13577" max="13577" width="15.28515625" customWidth="1"/>
    <col min="13578" max="13578" width="7.42578125" customWidth="1"/>
    <col min="13579" max="13579" width="6.7109375" customWidth="1"/>
    <col min="13580" max="13580" width="2" customWidth="1"/>
    <col min="13581" max="13581" width="10.7109375" customWidth="1"/>
    <col min="13582" max="13582" width="12.28515625" customWidth="1"/>
    <col min="13583" max="13583" width="10.7109375" customWidth="1"/>
    <col min="13584" max="13584" width="11.42578125" customWidth="1"/>
    <col min="13585" max="13585" width="12.85546875" customWidth="1"/>
    <col min="13586" max="13586" width="12.7109375" customWidth="1"/>
    <col min="13587" max="13587" width="8.7109375" customWidth="1"/>
    <col min="13825" max="13825" width="12" customWidth="1"/>
    <col min="13826" max="13828" width="7.5703125" customWidth="1"/>
    <col min="13829" max="13829" width="1.5703125" customWidth="1"/>
    <col min="13830" max="13830" width="10.85546875" customWidth="1"/>
    <col min="13831" max="13831" width="10.42578125" customWidth="1"/>
    <col min="13832" max="13832" width="7.5703125" customWidth="1"/>
    <col min="13833" max="13833" width="15.28515625" customWidth="1"/>
    <col min="13834" max="13834" width="7.42578125" customWidth="1"/>
    <col min="13835" max="13835" width="6.7109375" customWidth="1"/>
    <col min="13836" max="13836" width="2" customWidth="1"/>
    <col min="13837" max="13837" width="10.7109375" customWidth="1"/>
    <col min="13838" max="13838" width="12.28515625" customWidth="1"/>
    <col min="13839" max="13839" width="10.7109375" customWidth="1"/>
    <col min="13840" max="13840" width="11.42578125" customWidth="1"/>
    <col min="13841" max="13841" width="12.85546875" customWidth="1"/>
    <col min="13842" max="13842" width="12.7109375" customWidth="1"/>
    <col min="13843" max="13843" width="8.7109375" customWidth="1"/>
    <col min="14081" max="14081" width="12" customWidth="1"/>
    <col min="14082" max="14084" width="7.5703125" customWidth="1"/>
    <col min="14085" max="14085" width="1.5703125" customWidth="1"/>
    <col min="14086" max="14086" width="10.85546875" customWidth="1"/>
    <col min="14087" max="14087" width="10.42578125" customWidth="1"/>
    <col min="14088" max="14088" width="7.5703125" customWidth="1"/>
    <col min="14089" max="14089" width="15.28515625" customWidth="1"/>
    <col min="14090" max="14090" width="7.42578125" customWidth="1"/>
    <col min="14091" max="14091" width="6.7109375" customWidth="1"/>
    <col min="14092" max="14092" width="2" customWidth="1"/>
    <col min="14093" max="14093" width="10.7109375" customWidth="1"/>
    <col min="14094" max="14094" width="12.28515625" customWidth="1"/>
    <col min="14095" max="14095" width="10.7109375" customWidth="1"/>
    <col min="14096" max="14096" width="11.42578125" customWidth="1"/>
    <col min="14097" max="14097" width="12.85546875" customWidth="1"/>
    <col min="14098" max="14098" width="12.7109375" customWidth="1"/>
    <col min="14099" max="14099" width="8.7109375" customWidth="1"/>
    <col min="14337" max="14337" width="12" customWidth="1"/>
    <col min="14338" max="14340" width="7.5703125" customWidth="1"/>
    <col min="14341" max="14341" width="1.5703125" customWidth="1"/>
    <col min="14342" max="14342" width="10.85546875" customWidth="1"/>
    <col min="14343" max="14343" width="10.42578125" customWidth="1"/>
    <col min="14344" max="14344" width="7.5703125" customWidth="1"/>
    <col min="14345" max="14345" width="15.28515625" customWidth="1"/>
    <col min="14346" max="14346" width="7.42578125" customWidth="1"/>
    <col min="14347" max="14347" width="6.7109375" customWidth="1"/>
    <col min="14348" max="14348" width="2" customWidth="1"/>
    <col min="14349" max="14349" width="10.7109375" customWidth="1"/>
    <col min="14350" max="14350" width="12.28515625" customWidth="1"/>
    <col min="14351" max="14351" width="10.7109375" customWidth="1"/>
    <col min="14352" max="14352" width="11.42578125" customWidth="1"/>
    <col min="14353" max="14353" width="12.85546875" customWidth="1"/>
    <col min="14354" max="14354" width="12.7109375" customWidth="1"/>
    <col min="14355" max="14355" width="8.7109375" customWidth="1"/>
    <col min="14593" max="14593" width="12" customWidth="1"/>
    <col min="14594" max="14596" width="7.5703125" customWidth="1"/>
    <col min="14597" max="14597" width="1.5703125" customWidth="1"/>
    <col min="14598" max="14598" width="10.85546875" customWidth="1"/>
    <col min="14599" max="14599" width="10.42578125" customWidth="1"/>
    <col min="14600" max="14600" width="7.5703125" customWidth="1"/>
    <col min="14601" max="14601" width="15.28515625" customWidth="1"/>
    <col min="14602" max="14602" width="7.42578125" customWidth="1"/>
    <col min="14603" max="14603" width="6.7109375" customWidth="1"/>
    <col min="14604" max="14604" width="2" customWidth="1"/>
    <col min="14605" max="14605" width="10.7109375" customWidth="1"/>
    <col min="14606" max="14606" width="12.28515625" customWidth="1"/>
    <col min="14607" max="14607" width="10.7109375" customWidth="1"/>
    <col min="14608" max="14608" width="11.42578125" customWidth="1"/>
    <col min="14609" max="14609" width="12.85546875" customWidth="1"/>
    <col min="14610" max="14610" width="12.7109375" customWidth="1"/>
    <col min="14611" max="14611" width="8.7109375" customWidth="1"/>
    <col min="14849" max="14849" width="12" customWidth="1"/>
    <col min="14850" max="14852" width="7.5703125" customWidth="1"/>
    <col min="14853" max="14853" width="1.5703125" customWidth="1"/>
    <col min="14854" max="14854" width="10.85546875" customWidth="1"/>
    <col min="14855" max="14855" width="10.42578125" customWidth="1"/>
    <col min="14856" max="14856" width="7.5703125" customWidth="1"/>
    <col min="14857" max="14857" width="15.28515625" customWidth="1"/>
    <col min="14858" max="14858" width="7.42578125" customWidth="1"/>
    <col min="14859" max="14859" width="6.7109375" customWidth="1"/>
    <col min="14860" max="14860" width="2" customWidth="1"/>
    <col min="14861" max="14861" width="10.7109375" customWidth="1"/>
    <col min="14862" max="14862" width="12.28515625" customWidth="1"/>
    <col min="14863" max="14863" width="10.7109375" customWidth="1"/>
    <col min="14864" max="14864" width="11.42578125" customWidth="1"/>
    <col min="14865" max="14865" width="12.85546875" customWidth="1"/>
    <col min="14866" max="14866" width="12.7109375" customWidth="1"/>
    <col min="14867" max="14867" width="8.7109375" customWidth="1"/>
    <col min="15105" max="15105" width="12" customWidth="1"/>
    <col min="15106" max="15108" width="7.5703125" customWidth="1"/>
    <col min="15109" max="15109" width="1.5703125" customWidth="1"/>
    <col min="15110" max="15110" width="10.85546875" customWidth="1"/>
    <col min="15111" max="15111" width="10.42578125" customWidth="1"/>
    <col min="15112" max="15112" width="7.5703125" customWidth="1"/>
    <col min="15113" max="15113" width="15.28515625" customWidth="1"/>
    <col min="15114" max="15114" width="7.42578125" customWidth="1"/>
    <col min="15115" max="15115" width="6.7109375" customWidth="1"/>
    <col min="15116" max="15116" width="2" customWidth="1"/>
    <col min="15117" max="15117" width="10.7109375" customWidth="1"/>
    <col min="15118" max="15118" width="12.28515625" customWidth="1"/>
    <col min="15119" max="15119" width="10.7109375" customWidth="1"/>
    <col min="15120" max="15120" width="11.42578125" customWidth="1"/>
    <col min="15121" max="15121" width="12.85546875" customWidth="1"/>
    <col min="15122" max="15122" width="12.7109375" customWidth="1"/>
    <col min="15123" max="15123" width="8.7109375" customWidth="1"/>
    <col min="15361" max="15361" width="12" customWidth="1"/>
    <col min="15362" max="15364" width="7.5703125" customWidth="1"/>
    <col min="15365" max="15365" width="1.5703125" customWidth="1"/>
    <col min="15366" max="15366" width="10.85546875" customWidth="1"/>
    <col min="15367" max="15367" width="10.42578125" customWidth="1"/>
    <col min="15368" max="15368" width="7.5703125" customWidth="1"/>
    <col min="15369" max="15369" width="15.28515625" customWidth="1"/>
    <col min="15370" max="15370" width="7.42578125" customWidth="1"/>
    <col min="15371" max="15371" width="6.7109375" customWidth="1"/>
    <col min="15372" max="15372" width="2" customWidth="1"/>
    <col min="15373" max="15373" width="10.7109375" customWidth="1"/>
    <col min="15374" max="15374" width="12.28515625" customWidth="1"/>
    <col min="15375" max="15375" width="10.7109375" customWidth="1"/>
    <col min="15376" max="15376" width="11.42578125" customWidth="1"/>
    <col min="15377" max="15377" width="12.85546875" customWidth="1"/>
    <col min="15378" max="15378" width="12.7109375" customWidth="1"/>
    <col min="15379" max="15379" width="8.7109375" customWidth="1"/>
    <col min="15617" max="15617" width="12" customWidth="1"/>
    <col min="15618" max="15620" width="7.5703125" customWidth="1"/>
    <col min="15621" max="15621" width="1.5703125" customWidth="1"/>
    <col min="15622" max="15622" width="10.85546875" customWidth="1"/>
    <col min="15623" max="15623" width="10.42578125" customWidth="1"/>
    <col min="15624" max="15624" width="7.5703125" customWidth="1"/>
    <col min="15625" max="15625" width="15.28515625" customWidth="1"/>
    <col min="15626" max="15626" width="7.42578125" customWidth="1"/>
    <col min="15627" max="15627" width="6.7109375" customWidth="1"/>
    <col min="15628" max="15628" width="2" customWidth="1"/>
    <col min="15629" max="15629" width="10.7109375" customWidth="1"/>
    <col min="15630" max="15630" width="12.28515625" customWidth="1"/>
    <col min="15631" max="15631" width="10.7109375" customWidth="1"/>
    <col min="15632" max="15632" width="11.42578125" customWidth="1"/>
    <col min="15633" max="15633" width="12.85546875" customWidth="1"/>
    <col min="15634" max="15634" width="12.7109375" customWidth="1"/>
    <col min="15635" max="15635" width="8.7109375" customWidth="1"/>
    <col min="15873" max="15873" width="12" customWidth="1"/>
    <col min="15874" max="15876" width="7.5703125" customWidth="1"/>
    <col min="15877" max="15877" width="1.5703125" customWidth="1"/>
    <col min="15878" max="15878" width="10.85546875" customWidth="1"/>
    <col min="15879" max="15879" width="10.42578125" customWidth="1"/>
    <col min="15880" max="15880" width="7.5703125" customWidth="1"/>
    <col min="15881" max="15881" width="15.28515625" customWidth="1"/>
    <col min="15882" max="15882" width="7.42578125" customWidth="1"/>
    <col min="15883" max="15883" width="6.7109375" customWidth="1"/>
    <col min="15884" max="15884" width="2" customWidth="1"/>
    <col min="15885" max="15885" width="10.7109375" customWidth="1"/>
    <col min="15886" max="15886" width="12.28515625" customWidth="1"/>
    <col min="15887" max="15887" width="10.7109375" customWidth="1"/>
    <col min="15888" max="15888" width="11.42578125" customWidth="1"/>
    <col min="15889" max="15889" width="12.85546875" customWidth="1"/>
    <col min="15890" max="15890" width="12.7109375" customWidth="1"/>
    <col min="15891" max="15891" width="8.7109375" customWidth="1"/>
    <col min="16129" max="16129" width="12" customWidth="1"/>
    <col min="16130" max="16132" width="7.5703125" customWidth="1"/>
    <col min="16133" max="16133" width="1.5703125" customWidth="1"/>
    <col min="16134" max="16134" width="10.85546875" customWidth="1"/>
    <col min="16135" max="16135" width="10.42578125" customWidth="1"/>
    <col min="16136" max="16136" width="7.5703125" customWidth="1"/>
    <col min="16137" max="16137" width="15.28515625" customWidth="1"/>
    <col min="16138" max="16138" width="7.42578125" customWidth="1"/>
    <col min="16139" max="16139" width="6.7109375" customWidth="1"/>
    <col min="16140" max="16140" width="2" customWidth="1"/>
    <col min="16141" max="16141" width="10.7109375" customWidth="1"/>
    <col min="16142" max="16142" width="12.28515625" customWidth="1"/>
    <col min="16143" max="16143" width="10.7109375" customWidth="1"/>
    <col min="16144" max="16144" width="11.42578125" customWidth="1"/>
    <col min="16145" max="16145" width="12.85546875" customWidth="1"/>
    <col min="16146" max="16146" width="12.7109375" customWidth="1"/>
    <col min="16147" max="16147" width="8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2" t="s">
        <v>1</v>
      </c>
      <c r="K1" s="3"/>
      <c r="L1" s="3"/>
      <c r="M1" s="3"/>
      <c r="N1" s="3"/>
      <c r="O1" s="3"/>
      <c r="P1" s="3"/>
      <c r="Q1" s="3"/>
      <c r="R1" s="3"/>
      <c r="S1" s="4"/>
    </row>
    <row r="2" spans="1:20" x14ac:dyDescent="0.25">
      <c r="A2" s="1"/>
      <c r="B2" s="1"/>
      <c r="C2" s="1"/>
      <c r="D2" s="1"/>
      <c r="E2" s="1"/>
      <c r="F2" s="1"/>
      <c r="G2" s="1"/>
      <c r="H2" s="1" t="s">
        <v>2</v>
      </c>
      <c r="I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</row>
    <row r="4" spans="1:20" ht="45.75" x14ac:dyDescent="0.25">
      <c r="A4" s="5" t="s">
        <v>3</v>
      </c>
      <c r="B4" s="6"/>
      <c r="C4" s="6"/>
      <c r="D4" s="6"/>
      <c r="E4" s="6"/>
      <c r="F4" s="6"/>
      <c r="G4" s="6"/>
      <c r="H4" s="6"/>
      <c r="I4" s="7"/>
      <c r="M4" s="8" t="s">
        <v>4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</row>
    <row r="5" spans="1:20" x14ac:dyDescent="0.25">
      <c r="A5" s="9" t="s">
        <v>10</v>
      </c>
      <c r="B5" s="10"/>
      <c r="C5" s="10"/>
      <c r="D5" s="10"/>
      <c r="E5" s="10"/>
      <c r="F5" s="10"/>
      <c r="G5" s="10"/>
      <c r="H5" s="10"/>
      <c r="I5" s="11"/>
      <c r="J5" s="1" t="s">
        <v>11</v>
      </c>
      <c r="K5" s="1"/>
      <c r="L5" s="1"/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3" t="s">
        <v>18</v>
      </c>
      <c r="T5" s="14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5">
        <v>41426</v>
      </c>
      <c r="K6" s="1"/>
      <c r="L6" s="1"/>
      <c r="M6" s="1"/>
      <c r="N6" s="1"/>
      <c r="O6" s="1"/>
      <c r="P6" s="1"/>
      <c r="Q6" s="1"/>
      <c r="R6" s="1"/>
      <c r="S6" s="1"/>
      <c r="T6" s="14"/>
    </row>
    <row r="7" spans="1:20" x14ac:dyDescent="0.25">
      <c r="A7" s="16" t="s">
        <v>19</v>
      </c>
      <c r="B7" s="16"/>
      <c r="C7" s="16"/>
      <c r="D7" s="16"/>
      <c r="E7" s="16"/>
      <c r="F7" s="16"/>
      <c r="G7" s="16"/>
      <c r="H7" s="16"/>
      <c r="I7" s="16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 t="s">
        <v>20</v>
      </c>
      <c r="K8" s="1">
        <v>130500</v>
      </c>
      <c r="L8" s="14"/>
      <c r="M8" s="17">
        <v>1810</v>
      </c>
      <c r="N8" s="17">
        <v>4016</v>
      </c>
      <c r="O8" s="17">
        <v>9177</v>
      </c>
      <c r="P8" s="17">
        <v>7543</v>
      </c>
      <c r="Q8" s="17">
        <v>1796</v>
      </c>
      <c r="R8" s="17">
        <v>18503</v>
      </c>
      <c r="S8" s="18">
        <f>SUM(M8:R8)</f>
        <v>42845</v>
      </c>
      <c r="T8" s="14"/>
    </row>
    <row r="9" spans="1:20" x14ac:dyDescent="0.25">
      <c r="A9" s="19" t="s">
        <v>21</v>
      </c>
      <c r="B9" s="16"/>
      <c r="C9" s="16"/>
      <c r="D9" s="16"/>
      <c r="E9" s="16"/>
      <c r="F9" s="16"/>
      <c r="G9" s="16"/>
      <c r="H9" s="16"/>
      <c r="I9" s="16"/>
      <c r="J9" s="1" t="s">
        <v>22</v>
      </c>
      <c r="K9" s="1">
        <v>121500</v>
      </c>
      <c r="L9" s="14"/>
      <c r="M9" s="17">
        <v>1323</v>
      </c>
      <c r="N9" s="17">
        <v>3376</v>
      </c>
      <c r="O9" s="17">
        <v>6595</v>
      </c>
      <c r="P9" s="17">
        <v>5277</v>
      </c>
      <c r="Q9" s="17">
        <v>1568</v>
      </c>
      <c r="R9" s="17">
        <v>10868</v>
      </c>
      <c r="S9" s="18">
        <f>SUM(M9:R9)</f>
        <v>29007</v>
      </c>
      <c r="T9" s="20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 t="s">
        <v>23</v>
      </c>
      <c r="K10" s="1">
        <v>114900</v>
      </c>
      <c r="L10" s="14"/>
      <c r="M10" s="17">
        <v>317</v>
      </c>
      <c r="N10" s="17">
        <v>652</v>
      </c>
      <c r="O10" s="17">
        <v>1874</v>
      </c>
      <c r="P10" s="17">
        <v>848</v>
      </c>
      <c r="Q10" s="17">
        <v>346</v>
      </c>
      <c r="R10" s="17">
        <v>2598</v>
      </c>
      <c r="S10" s="18">
        <f>SUM(M10:R10)</f>
        <v>6635</v>
      </c>
      <c r="T10" s="14"/>
    </row>
    <row r="11" spans="1:20" x14ac:dyDescent="0.25">
      <c r="A11" s="1"/>
      <c r="B11" s="1"/>
      <c r="C11" s="1"/>
      <c r="D11" s="1"/>
      <c r="E11" s="1"/>
      <c r="F11" s="13" t="s">
        <v>24</v>
      </c>
      <c r="G11" s="1"/>
      <c r="H11" s="1"/>
      <c r="I11" s="1"/>
      <c r="J11" s="1" t="s">
        <v>25</v>
      </c>
      <c r="K11" s="1"/>
      <c r="L11" s="14"/>
      <c r="M11" s="18"/>
      <c r="N11" s="18"/>
      <c r="O11" s="18"/>
      <c r="P11" s="18"/>
      <c r="Q11" s="18"/>
      <c r="R11" s="18"/>
      <c r="S11" s="18"/>
      <c r="T11" s="14"/>
    </row>
    <row r="12" spans="1:20" x14ac:dyDescent="0.25">
      <c r="A12" s="1"/>
      <c r="B12" s="1"/>
      <c r="C12" s="1"/>
      <c r="D12" s="1"/>
      <c r="E12" s="1"/>
      <c r="F12" s="13" t="s">
        <v>26</v>
      </c>
      <c r="G12" s="21" t="s">
        <v>27</v>
      </c>
      <c r="H12" s="22"/>
      <c r="I12" s="1"/>
      <c r="J12" s="1" t="s">
        <v>28</v>
      </c>
      <c r="K12" s="1">
        <v>134500</v>
      </c>
      <c r="L12" s="14"/>
      <c r="M12" s="17">
        <v>269</v>
      </c>
      <c r="N12" s="17">
        <v>404</v>
      </c>
      <c r="O12" s="17">
        <v>518</v>
      </c>
      <c r="P12" s="17">
        <v>375</v>
      </c>
      <c r="Q12" s="17">
        <v>74</v>
      </c>
      <c r="R12" s="17">
        <v>1255</v>
      </c>
      <c r="S12" s="18">
        <f>SUM(M12:R12)</f>
        <v>2895</v>
      </c>
      <c r="T12" s="14"/>
    </row>
    <row r="13" spans="1:20" x14ac:dyDescent="0.25">
      <c r="A13" s="1"/>
      <c r="B13" s="1"/>
      <c r="C13" s="1"/>
      <c r="D13" s="1"/>
      <c r="E13" s="1"/>
      <c r="F13" s="13" t="s">
        <v>29</v>
      </c>
      <c r="G13" s="23"/>
      <c r="H13" s="23"/>
      <c r="I13" s="1"/>
      <c r="J13" s="1" t="s">
        <v>30</v>
      </c>
      <c r="K13" s="1">
        <v>117100</v>
      </c>
      <c r="L13" s="14"/>
      <c r="M13" s="17">
        <v>1914</v>
      </c>
      <c r="N13" s="17">
        <v>2682</v>
      </c>
      <c r="O13" s="17">
        <v>6344</v>
      </c>
      <c r="P13" s="17">
        <v>6007</v>
      </c>
      <c r="Q13" s="17">
        <v>1416</v>
      </c>
      <c r="R13" s="17">
        <v>11322</v>
      </c>
      <c r="S13" s="18">
        <f>SUM(M13:R13)</f>
        <v>29685</v>
      </c>
      <c r="T13" s="14"/>
    </row>
    <row r="14" spans="1:20" x14ac:dyDescent="0.25">
      <c r="A14" s="1"/>
      <c r="B14" s="1"/>
      <c r="C14" s="1"/>
      <c r="D14" s="1"/>
      <c r="E14" s="1"/>
      <c r="F14" s="24" t="s">
        <v>31</v>
      </c>
      <c r="G14" s="24" t="s">
        <v>31</v>
      </c>
      <c r="H14" s="25" t="s">
        <v>32</v>
      </c>
      <c r="I14" s="1"/>
      <c r="J14" s="1" t="s">
        <v>33</v>
      </c>
      <c r="K14" s="1">
        <v>137700</v>
      </c>
      <c r="L14" s="14"/>
      <c r="M14" s="17">
        <v>300</v>
      </c>
      <c r="N14" s="17">
        <v>304</v>
      </c>
      <c r="O14" s="17">
        <v>1218</v>
      </c>
      <c r="P14" s="17">
        <v>511</v>
      </c>
      <c r="Q14" s="17">
        <v>223</v>
      </c>
      <c r="R14" s="17">
        <v>1414</v>
      </c>
      <c r="S14" s="18">
        <f>SUM(M14:R14)</f>
        <v>3970</v>
      </c>
      <c r="T14" s="14"/>
    </row>
    <row r="15" spans="1:20" x14ac:dyDescent="0.25">
      <c r="A15" s="1"/>
      <c r="B15" s="1"/>
      <c r="C15" s="1"/>
      <c r="D15" s="1"/>
      <c r="E15" s="1"/>
      <c r="F15" s="26">
        <v>2013</v>
      </c>
      <c r="G15" s="27">
        <f>F15-1</f>
        <v>2012</v>
      </c>
      <c r="H15" s="27">
        <f>F15</f>
        <v>2013</v>
      </c>
      <c r="I15" s="1"/>
      <c r="J15" s="1" t="s">
        <v>34</v>
      </c>
      <c r="K15" s="1">
        <v>139400</v>
      </c>
      <c r="L15" s="14"/>
      <c r="M15" s="17">
        <v>3869</v>
      </c>
      <c r="N15" s="17">
        <v>3033</v>
      </c>
      <c r="O15" s="17">
        <v>11716</v>
      </c>
      <c r="P15" s="17">
        <v>9377</v>
      </c>
      <c r="Q15" s="17">
        <v>1319</v>
      </c>
      <c r="R15" s="17">
        <v>20118</v>
      </c>
      <c r="S15" s="18">
        <f>SUM(M15:R15)</f>
        <v>49432</v>
      </c>
      <c r="T15" s="14"/>
    </row>
    <row r="16" spans="1:20" x14ac:dyDescent="0.25">
      <c r="A16" s="28" t="s">
        <v>35</v>
      </c>
      <c r="B16" s="29"/>
      <c r="C16" s="29"/>
      <c r="D16" s="29"/>
      <c r="E16" s="30"/>
      <c r="F16" s="31">
        <f>S17</f>
        <v>164469</v>
      </c>
      <c r="G16" s="32">
        <f>(F16-'[2]Master Data'!H4)/'[2]Master Data'!H4</f>
        <v>8.028977868214441E-3</v>
      </c>
      <c r="H16" s="32">
        <f>(F16-'[2]Master Data'!G18)/'[2]Master Data'!G18</f>
        <v>1.339429768217767E-3</v>
      </c>
      <c r="I16" s="1"/>
      <c r="J16" s="1"/>
      <c r="K16" s="1"/>
      <c r="L16" s="14"/>
      <c r="M16" s="13"/>
      <c r="N16" s="13"/>
      <c r="O16" s="13"/>
      <c r="P16" s="13"/>
      <c r="Q16" s="13"/>
      <c r="R16" s="13"/>
      <c r="S16" s="13"/>
      <c r="T16" s="14"/>
    </row>
    <row r="17" spans="1:20" x14ac:dyDescent="0.25">
      <c r="A17" s="33" t="s">
        <v>36</v>
      </c>
      <c r="B17" s="34"/>
      <c r="C17" s="34"/>
      <c r="D17" s="34"/>
      <c r="E17" s="35"/>
      <c r="F17" s="36">
        <f>M17</f>
        <v>9802</v>
      </c>
      <c r="G17" s="32">
        <f>(F17-'[2]Master Data'!H5)/'[2]Master Data'!H5</f>
        <v>1.4594762446951662E-2</v>
      </c>
      <c r="H17" s="32">
        <f>(F17-'[2]Master Data'!G19)/'[2]Master Data'!G19</f>
        <v>5.6427618754488562E-3</v>
      </c>
      <c r="I17" s="1"/>
      <c r="J17" s="37" t="s">
        <v>18</v>
      </c>
      <c r="K17" s="37"/>
      <c r="L17" s="38"/>
      <c r="M17" s="39">
        <f t="shared" ref="M17:S17" si="0">SUM(M8:M15)</f>
        <v>9802</v>
      </c>
      <c r="N17" s="39">
        <f t="shared" si="0"/>
        <v>14467</v>
      </c>
      <c r="O17" s="39">
        <f t="shared" si="0"/>
        <v>37442</v>
      </c>
      <c r="P17" s="39">
        <f t="shared" si="0"/>
        <v>29938</v>
      </c>
      <c r="Q17" s="39">
        <f t="shared" si="0"/>
        <v>6742</v>
      </c>
      <c r="R17" s="39">
        <f t="shared" si="0"/>
        <v>66078</v>
      </c>
      <c r="S17" s="39">
        <f t="shared" si="0"/>
        <v>164469</v>
      </c>
      <c r="T17" s="14"/>
    </row>
    <row r="18" spans="1:20" x14ac:dyDescent="0.25">
      <c r="A18" s="33" t="s">
        <v>37</v>
      </c>
      <c r="B18" s="34"/>
      <c r="C18" s="34"/>
      <c r="D18" s="34"/>
      <c r="E18" s="35"/>
      <c r="F18" s="36">
        <f>N17</f>
        <v>14467</v>
      </c>
      <c r="G18" s="32">
        <f>(F18-'[2]Master Data'!H6)/'[2]Master Data'!H6</f>
        <v>3.0413105413105414E-2</v>
      </c>
      <c r="H18" s="32">
        <f>(F18-'[2]Master Data'!G20)/'[2]Master Data'!G20</f>
        <v>2.1969482904775361E-2</v>
      </c>
      <c r="I18" s="1"/>
      <c r="J18" s="1"/>
      <c r="K18" s="1"/>
      <c r="L18" s="14"/>
      <c r="M18" s="40"/>
      <c r="N18" s="40"/>
      <c r="O18" s="40"/>
      <c r="P18" s="40"/>
      <c r="Q18" s="40"/>
      <c r="R18" s="40"/>
      <c r="S18" s="40"/>
      <c r="T18" s="14"/>
    </row>
    <row r="19" spans="1:20" x14ac:dyDescent="0.25">
      <c r="A19" s="33" t="s">
        <v>38</v>
      </c>
      <c r="B19" s="34"/>
      <c r="C19" s="34"/>
      <c r="D19" s="34"/>
      <c r="E19" s="35"/>
      <c r="F19" s="36">
        <f>O17</f>
        <v>37442</v>
      </c>
      <c r="G19" s="32">
        <f>(F19-'[2]Master Data'!H7)/'[2]Master Data'!H7</f>
        <v>4.9115649910088837E-3</v>
      </c>
      <c r="H19" s="32">
        <f>(F19-'[2]Master Data'!G21)/'[2]Master Data'!G21</f>
        <v>-2.4245330775584154E-3</v>
      </c>
      <c r="I19" s="1"/>
      <c r="J19" s="1" t="s">
        <v>39</v>
      </c>
      <c r="K19" s="1">
        <v>103000</v>
      </c>
      <c r="L19" s="14"/>
      <c r="M19" s="17">
        <v>1412</v>
      </c>
      <c r="N19" s="17">
        <v>4849</v>
      </c>
      <c r="O19" s="17">
        <v>3094</v>
      </c>
      <c r="P19" s="17">
        <v>4965</v>
      </c>
      <c r="Q19" s="17">
        <v>2942</v>
      </c>
      <c r="R19" s="17">
        <v>3603</v>
      </c>
      <c r="S19" s="18">
        <f>SUM(M19+N19+O19+P19+Q19+R19)</f>
        <v>20865</v>
      </c>
      <c r="T19" s="14"/>
    </row>
    <row r="20" spans="1:20" ht="12.95" customHeight="1" x14ac:dyDescent="0.25">
      <c r="A20" s="33" t="s">
        <v>40</v>
      </c>
      <c r="B20" s="34"/>
      <c r="C20" s="34"/>
      <c r="D20" s="34"/>
      <c r="E20" s="35"/>
      <c r="F20" s="36">
        <f>P17</f>
        <v>29938</v>
      </c>
      <c r="G20" s="32">
        <f>(F20-'[2]Master Data'!H8)/'[2]Master Data'!H8</f>
        <v>6.2855030083022422E-3</v>
      </c>
      <c r="H20" s="32">
        <f>(F20-'[2]Master Data'!G22)/'[2]Master Data'!G22</f>
        <v>-6.2734424270587848E-3</v>
      </c>
      <c r="I20" s="1"/>
      <c r="J20" s="1"/>
      <c r="K20" s="1"/>
      <c r="L20" s="14"/>
      <c r="M20" s="40"/>
      <c r="N20" s="40"/>
      <c r="O20" s="40"/>
      <c r="P20" s="40"/>
      <c r="Q20" s="40"/>
      <c r="R20" s="40"/>
      <c r="S20" s="40"/>
      <c r="T20" s="14"/>
    </row>
    <row r="21" spans="1:20" ht="12.95" customHeight="1" x14ac:dyDescent="0.25">
      <c r="A21" s="33" t="s">
        <v>41</v>
      </c>
      <c r="B21" s="34"/>
      <c r="C21" s="34"/>
      <c r="D21" s="34"/>
      <c r="E21" s="35"/>
      <c r="F21" s="36">
        <f>Q17</f>
        <v>6742</v>
      </c>
      <c r="G21" s="32">
        <f>(F21-'[2]Master Data'!H9)/'[2]Master Data'!H9</f>
        <v>-1.4615609470914937E-2</v>
      </c>
      <c r="H21" s="32">
        <f>(F21-'[2]Master Data'!G23)/'[2]Master Data'!G23</f>
        <v>-3.6943992906753364E-3</v>
      </c>
      <c r="I21" s="1"/>
      <c r="J21" s="1"/>
      <c r="K21" s="1"/>
      <c r="L21" s="14"/>
      <c r="M21" s="40"/>
      <c r="N21" s="40"/>
      <c r="O21" s="40"/>
      <c r="P21" s="40"/>
      <c r="Q21" s="40"/>
      <c r="R21" s="40"/>
      <c r="S21" s="40"/>
      <c r="T21" s="14"/>
    </row>
    <row r="22" spans="1:20" ht="12.95" customHeight="1" x14ac:dyDescent="0.25">
      <c r="A22" s="33" t="s">
        <v>42</v>
      </c>
      <c r="B22" s="34"/>
      <c r="C22" s="34"/>
      <c r="D22" s="34"/>
      <c r="E22" s="35"/>
      <c r="F22" s="36">
        <f>R17</f>
        <v>66078</v>
      </c>
      <c r="G22" s="32">
        <f>(F22-'[2]Master Data'!H10)/'[2]Master Data'!H10</f>
        <v>7.1944639209828368E-3</v>
      </c>
      <c r="H22" s="32">
        <f>(F22-'[2]Master Data'!G24)/'[2]Master Data'!G24</f>
        <v>2.4120511536886179E-3</v>
      </c>
      <c r="I22" s="1"/>
      <c r="J22" s="1"/>
      <c r="K22" s="1"/>
      <c r="L22" s="14"/>
      <c r="M22" s="40"/>
      <c r="N22" s="40"/>
      <c r="O22" s="40"/>
      <c r="P22" s="40"/>
      <c r="Q22" s="40"/>
      <c r="R22" s="40"/>
      <c r="S22" s="40"/>
      <c r="T22" s="14"/>
    </row>
    <row r="23" spans="1:20" ht="12.9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2.9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4"/>
      <c r="M24" s="12" t="str">
        <f t="shared" ref="M24:O25" si="1">F14</f>
        <v>June</v>
      </c>
      <c r="N24" s="12" t="str">
        <f t="shared" si="1"/>
        <v>June</v>
      </c>
      <c r="O24" s="12" t="str">
        <f t="shared" si="1"/>
        <v>May</v>
      </c>
      <c r="P24" s="1"/>
      <c r="Q24" s="41" t="s">
        <v>43</v>
      </c>
      <c r="R24" s="42"/>
      <c r="S24" s="14"/>
      <c r="T24" s="14"/>
    </row>
    <row r="25" spans="1:20" ht="12.95" customHeight="1" x14ac:dyDescent="0.25">
      <c r="A25" s="19" t="s">
        <v>44</v>
      </c>
      <c r="B25" s="16"/>
      <c r="C25" s="16"/>
      <c r="D25" s="16"/>
      <c r="E25" s="16"/>
      <c r="F25" s="16"/>
      <c r="G25" s="16"/>
      <c r="H25" s="16"/>
      <c r="I25" s="16"/>
      <c r="J25" s="1"/>
      <c r="K25" s="1"/>
      <c r="L25" s="14"/>
      <c r="M25" s="12">
        <f t="shared" si="1"/>
        <v>2013</v>
      </c>
      <c r="N25" s="12">
        <f t="shared" si="1"/>
        <v>2012</v>
      </c>
      <c r="O25" s="12">
        <f t="shared" si="1"/>
        <v>2013</v>
      </c>
      <c r="P25" s="1"/>
      <c r="Q25" s="12" t="s">
        <v>45</v>
      </c>
      <c r="R25" s="12" t="s">
        <v>46</v>
      </c>
      <c r="S25" s="14"/>
      <c r="T25" s="14"/>
    </row>
    <row r="26" spans="1:20" ht="12.9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4"/>
      <c r="M26" s="40"/>
      <c r="N26" s="40"/>
      <c r="O26" s="40"/>
      <c r="P26" s="14"/>
      <c r="Q26" s="14"/>
      <c r="R26" s="14"/>
      <c r="S26" s="14"/>
      <c r="T26" s="14"/>
    </row>
    <row r="27" spans="1:20" x14ac:dyDescent="0.25">
      <c r="A27" s="1"/>
      <c r="B27" s="16" t="s">
        <v>47</v>
      </c>
      <c r="C27" s="16"/>
      <c r="D27" s="16"/>
      <c r="E27" s="1"/>
      <c r="F27" s="1"/>
      <c r="G27" s="16" t="s">
        <v>48</v>
      </c>
      <c r="H27" s="16"/>
      <c r="I27" s="16"/>
      <c r="J27" s="43" t="s">
        <v>49</v>
      </c>
      <c r="K27" s="14"/>
      <c r="L27" s="14"/>
      <c r="M27" s="18">
        <f t="shared" ref="M27:M32" si="2">F17</f>
        <v>9802</v>
      </c>
      <c r="N27" s="18">
        <f>'[2]Master Data'!H5</f>
        <v>9661</v>
      </c>
      <c r="O27" s="18">
        <f>'[2]May 2013'!M23</f>
        <v>9747</v>
      </c>
      <c r="P27" s="14"/>
      <c r="Q27" s="44">
        <f t="shared" ref="Q27:R32" si="3">G17</f>
        <v>1.4594762446951662E-2</v>
      </c>
      <c r="R27" s="44">
        <f t="shared" si="3"/>
        <v>5.6427618754488562E-3</v>
      </c>
      <c r="S27" s="14"/>
      <c r="T27" s="14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43" t="s">
        <v>13</v>
      </c>
      <c r="K28" s="14"/>
      <c r="L28" s="14"/>
      <c r="M28" s="18">
        <f t="shared" si="2"/>
        <v>14467</v>
      </c>
      <c r="N28" s="18">
        <f>'[2]Master Data'!H6</f>
        <v>14040</v>
      </c>
      <c r="O28" s="18">
        <f>'[2]May 2013'!M24</f>
        <v>14156</v>
      </c>
      <c r="P28" s="14"/>
      <c r="Q28" s="44">
        <f t="shared" si="3"/>
        <v>3.0413105413105414E-2</v>
      </c>
      <c r="R28" s="44">
        <f t="shared" si="3"/>
        <v>2.1969482904775361E-2</v>
      </c>
      <c r="S28" s="14"/>
      <c r="T28" s="14"/>
    </row>
    <row r="29" spans="1:20" x14ac:dyDescent="0.25">
      <c r="A29" s="1"/>
      <c r="B29" s="13">
        <v>2013</v>
      </c>
      <c r="C29" s="13">
        <v>2012</v>
      </c>
      <c r="D29" s="13">
        <v>2011</v>
      </c>
      <c r="E29" s="13"/>
      <c r="F29" s="13"/>
      <c r="G29" s="13">
        <f>B29</f>
        <v>2013</v>
      </c>
      <c r="H29" s="13">
        <f>C29</f>
        <v>2012</v>
      </c>
      <c r="I29" s="13">
        <f>D29</f>
        <v>2011</v>
      </c>
      <c r="J29" s="43" t="s">
        <v>14</v>
      </c>
      <c r="K29" s="14"/>
      <c r="L29" s="14"/>
      <c r="M29" s="18">
        <f t="shared" si="2"/>
        <v>37442</v>
      </c>
      <c r="N29" s="18">
        <f>'[2]Master Data'!H7</f>
        <v>37259</v>
      </c>
      <c r="O29" s="18">
        <f>'[2]May 2013'!M25</f>
        <v>37533</v>
      </c>
      <c r="P29" s="14"/>
      <c r="Q29" s="44">
        <f t="shared" si="3"/>
        <v>4.9115649910088837E-3</v>
      </c>
      <c r="R29" s="44">
        <f t="shared" si="3"/>
        <v>-2.4245330775584154E-3</v>
      </c>
      <c r="S29" s="14"/>
      <c r="T29" s="14"/>
    </row>
    <row r="30" spans="1:20" x14ac:dyDescent="0.25">
      <c r="A30" s="45" t="s">
        <v>50</v>
      </c>
      <c r="B30" s="46">
        <f>'[2]Master Data'!C30/'[2]Master Data'!B30*100</f>
        <v>26.358484366409336</v>
      </c>
      <c r="C30" s="46">
        <f>+'[2]February 2013'!C30</f>
        <v>24.9</v>
      </c>
      <c r="D30" s="46">
        <f>+'[2]February 2013'!D30</f>
        <v>23.9</v>
      </c>
      <c r="E30" s="47"/>
      <c r="F30" s="48" t="s">
        <v>50</v>
      </c>
      <c r="G30" s="49">
        <f>'[2]Master Data'!C30/'[2]Master Data'!$B$43*100</f>
        <v>26.589370109910487</v>
      </c>
      <c r="H30" s="49">
        <v>25.2</v>
      </c>
      <c r="I30" s="49">
        <v>26.2</v>
      </c>
      <c r="J30" s="43" t="s">
        <v>15</v>
      </c>
      <c r="K30" s="14"/>
      <c r="L30" s="14"/>
      <c r="M30" s="18">
        <f t="shared" si="2"/>
        <v>29938</v>
      </c>
      <c r="N30" s="18">
        <f>'[2]Master Data'!H8</f>
        <v>29751</v>
      </c>
      <c r="O30" s="18">
        <f>'[2]May 2013'!M26</f>
        <v>30127</v>
      </c>
      <c r="P30" s="14"/>
      <c r="Q30" s="44">
        <f t="shared" si="3"/>
        <v>6.2855030083022422E-3</v>
      </c>
      <c r="R30" s="44">
        <f t="shared" si="3"/>
        <v>-6.2734424270587848E-3</v>
      </c>
      <c r="S30" s="14"/>
      <c r="T30" s="14"/>
    </row>
    <row r="31" spans="1:20" x14ac:dyDescent="0.25">
      <c r="A31" s="50" t="s">
        <v>51</v>
      </c>
      <c r="B31" s="51">
        <f>'[2]Master Data'!C31/'[2]Master Data'!B31*100</f>
        <v>26.580156799134901</v>
      </c>
      <c r="C31" s="46">
        <f>+'[2]February 2013'!C31</f>
        <v>25.3</v>
      </c>
      <c r="D31" s="46">
        <f>+'[2]February 2013'!D31</f>
        <v>24.2</v>
      </c>
      <c r="E31" s="47"/>
      <c r="F31" s="48" t="s">
        <v>51</v>
      </c>
      <c r="G31" s="49">
        <f>'[2]Master Data'!C31/'[2]Master Data'!$B$43*100</f>
        <v>26.61972645649956</v>
      </c>
      <c r="H31" s="49">
        <v>25.4</v>
      </c>
      <c r="I31" s="49">
        <v>25.8</v>
      </c>
      <c r="J31" s="43" t="s">
        <v>52</v>
      </c>
      <c r="K31" s="14"/>
      <c r="L31" s="14"/>
      <c r="M31" s="18">
        <f t="shared" si="2"/>
        <v>6742</v>
      </c>
      <c r="N31" s="18">
        <f>'[2]Master Data'!H9</f>
        <v>6842</v>
      </c>
      <c r="O31" s="18">
        <f>'[2]May 2013'!M27</f>
        <v>6767</v>
      </c>
      <c r="P31" s="14"/>
      <c r="Q31" s="44">
        <f t="shared" si="3"/>
        <v>-1.4615609470914937E-2</v>
      </c>
      <c r="R31" s="44">
        <f t="shared" si="3"/>
        <v>-3.6943992906753364E-3</v>
      </c>
      <c r="S31" s="14"/>
      <c r="T31" s="14"/>
    </row>
    <row r="32" spans="1:20" x14ac:dyDescent="0.25">
      <c r="A32" s="50" t="s">
        <v>53</v>
      </c>
      <c r="B32" s="51">
        <f>'[2]Master Data'!C32/'[2]Master Data'!B32*100</f>
        <v>26.785828688577102</v>
      </c>
      <c r="C32" s="46">
        <f>+'[2]February 2013'!C32</f>
        <v>25.6</v>
      </c>
      <c r="D32" s="46">
        <f>+'[2]February 2013'!D32</f>
        <v>24.5</v>
      </c>
      <c r="E32" s="47"/>
      <c r="F32" s="48" t="s">
        <v>53</v>
      </c>
      <c r="G32" s="49">
        <f>'[2]Master Data'!C32/'[2]Master Data'!$B$43*100</f>
        <v>26.756083883610486</v>
      </c>
      <c r="H32" s="49">
        <v>25.6</v>
      </c>
      <c r="I32" s="49">
        <v>25.4</v>
      </c>
      <c r="J32" s="43" t="s">
        <v>54</v>
      </c>
      <c r="K32" s="14"/>
      <c r="L32" s="14"/>
      <c r="M32" s="18">
        <f t="shared" si="2"/>
        <v>66078</v>
      </c>
      <c r="N32" s="18">
        <f>'[2]Master Data'!H10</f>
        <v>65606</v>
      </c>
      <c r="O32" s="18">
        <f>'[2]May 2013'!M28</f>
        <v>65919</v>
      </c>
      <c r="P32" s="14"/>
      <c r="Q32" s="44">
        <f t="shared" si="3"/>
        <v>7.1944639209828368E-3</v>
      </c>
      <c r="R32" s="44">
        <f t="shared" si="3"/>
        <v>2.4120511536886179E-3</v>
      </c>
      <c r="S32" s="14"/>
      <c r="T32" s="14"/>
    </row>
    <row r="33" spans="1:20" x14ac:dyDescent="0.25">
      <c r="A33" s="50" t="s">
        <v>55</v>
      </c>
      <c r="B33" s="51">
        <f>'[2]Master Data'!C33/'[2]Master Data'!B33*100</f>
        <v>26.798454026599643</v>
      </c>
      <c r="C33" s="46">
        <f>+'[2]February 2013'!C33</f>
        <v>25.7</v>
      </c>
      <c r="D33" s="46">
        <f>+'[2]February 2013'!D33</f>
        <v>24.7</v>
      </c>
      <c r="E33" s="47"/>
      <c r="F33" s="48" t="s">
        <v>55</v>
      </c>
      <c r="G33" s="49">
        <f>'[2]Master Data'!C33/'[2]Master Data'!$B$43*100</f>
        <v>26.8735711493282</v>
      </c>
      <c r="H33" s="49">
        <v>25.7</v>
      </c>
      <c r="I33" s="49">
        <v>25.3</v>
      </c>
      <c r="J33" s="43" t="s">
        <v>18</v>
      </c>
      <c r="K33" s="14"/>
      <c r="L33" s="14"/>
      <c r="M33" s="18">
        <f>F16</f>
        <v>164469</v>
      </c>
      <c r="N33" s="18">
        <f>'[2]Master Data'!H4</f>
        <v>163159</v>
      </c>
      <c r="O33" s="18">
        <f>'[2]May 2013'!M29</f>
        <v>164249</v>
      </c>
      <c r="P33" s="14"/>
      <c r="Q33" s="44">
        <f>G16</f>
        <v>8.028977868214441E-3</v>
      </c>
      <c r="R33" s="44">
        <f>H16</f>
        <v>1.339429768217767E-3</v>
      </c>
      <c r="S33" s="14"/>
      <c r="T33" s="14"/>
    </row>
    <row r="34" spans="1:20" ht="12.95" customHeight="1" x14ac:dyDescent="0.25">
      <c r="A34" s="50" t="s">
        <v>32</v>
      </c>
      <c r="B34" s="51">
        <f>'[2]Master Data'!C34/'[2]Master Data'!B34*100</f>
        <v>26.758321603586694</v>
      </c>
      <c r="C34" s="46">
        <f>+'[2]February 2013'!C34</f>
        <v>25.7</v>
      </c>
      <c r="D34" s="46">
        <f>+'[2]February 2013'!D34</f>
        <v>24.6</v>
      </c>
      <c r="E34" s="47"/>
      <c r="F34" s="48" t="s">
        <v>32</v>
      </c>
      <c r="G34" s="49">
        <f>'[2]Master Data'!C34/'[2]Master Data'!$B$43*100</f>
        <v>26.951349031940207</v>
      </c>
      <c r="H34" s="49">
        <v>25.8</v>
      </c>
      <c r="I34" s="49">
        <v>24.9</v>
      </c>
      <c r="J34" s="1"/>
      <c r="K34" s="14"/>
      <c r="L34" s="14"/>
      <c r="M34" s="52"/>
      <c r="N34" s="14"/>
      <c r="O34" s="14"/>
      <c r="P34" s="14"/>
      <c r="Q34" s="14"/>
      <c r="R34" s="14"/>
      <c r="S34" s="14"/>
      <c r="T34" s="14"/>
    </row>
    <row r="35" spans="1:20" ht="12.95" customHeight="1" x14ac:dyDescent="0.25">
      <c r="A35" s="50" t="s">
        <v>31</v>
      </c>
      <c r="B35" s="51">
        <f>'[2]Master Data'!C35/'[2]Master Data'!B35*100</f>
        <v>26.350750537127915</v>
      </c>
      <c r="C35" s="46">
        <f>+'[2]February 2013'!C35</f>
        <v>25.5</v>
      </c>
      <c r="D35" s="46">
        <f>+'[2]February 2013'!D35</f>
        <v>24.3</v>
      </c>
      <c r="E35" s="47"/>
      <c r="F35" s="48" t="s">
        <v>31</v>
      </c>
      <c r="G35" s="49">
        <f>'[2]Master Data'!C35/'[2]Master Data'!$B$43*100</f>
        <v>26.987448471127216</v>
      </c>
      <c r="H35" s="49">
        <v>26.1</v>
      </c>
      <c r="I35" s="49">
        <v>24.6</v>
      </c>
      <c r="J35" s="1"/>
      <c r="K35" s="14"/>
      <c r="L35" s="14"/>
      <c r="M35" s="52"/>
      <c r="N35" s="14"/>
      <c r="O35" s="14"/>
      <c r="P35" s="1"/>
      <c r="S35" s="14"/>
      <c r="T35" s="14"/>
    </row>
    <row r="36" spans="1:20" ht="12.95" customHeight="1" x14ac:dyDescent="0.25">
      <c r="A36" s="50" t="s">
        <v>56</v>
      </c>
      <c r="B36" s="51">
        <v>0</v>
      </c>
      <c r="C36" s="46">
        <f>+'[2]February 2013'!C36</f>
        <v>25.5</v>
      </c>
      <c r="D36" s="46">
        <f>+'[2]February 2013'!D36</f>
        <v>24.6</v>
      </c>
      <c r="E36" s="47"/>
      <c r="F36" s="48" t="s">
        <v>56</v>
      </c>
      <c r="G36" s="49">
        <v>0</v>
      </c>
      <c r="H36" s="49">
        <v>26.1</v>
      </c>
      <c r="I36" s="49">
        <v>24.7</v>
      </c>
      <c r="J36" s="1"/>
      <c r="K36" s="41" t="s">
        <v>57</v>
      </c>
      <c r="L36" s="53"/>
      <c r="M36" s="53"/>
      <c r="N36" s="53"/>
      <c r="O36" s="53"/>
      <c r="P36" s="53"/>
      <c r="Q36" s="12" t="s">
        <v>58</v>
      </c>
      <c r="R36" s="12" t="s">
        <v>58</v>
      </c>
      <c r="S36" s="14"/>
      <c r="T36" s="14"/>
    </row>
    <row r="37" spans="1:20" ht="12.95" customHeight="1" x14ac:dyDescent="0.25">
      <c r="A37" s="50" t="s">
        <v>59</v>
      </c>
      <c r="B37" s="51">
        <v>0</v>
      </c>
      <c r="C37" s="46">
        <f>+'[2]February 2013'!C37</f>
        <v>25.8</v>
      </c>
      <c r="D37" s="46">
        <f>+'[2]February 2013'!D37</f>
        <v>24.7</v>
      </c>
      <c r="E37" s="47"/>
      <c r="F37" s="48" t="s">
        <v>59</v>
      </c>
      <c r="G37" s="49">
        <v>0</v>
      </c>
      <c r="H37" s="49">
        <v>26.3</v>
      </c>
      <c r="I37" s="49">
        <v>24.6</v>
      </c>
      <c r="J37" s="1"/>
      <c r="K37" s="38"/>
      <c r="L37" s="54"/>
      <c r="M37" s="12">
        <v>1967</v>
      </c>
      <c r="N37" s="12"/>
      <c r="O37" s="12">
        <v>2013</v>
      </c>
      <c r="P37" s="37"/>
      <c r="Q37" s="12" t="s">
        <v>60</v>
      </c>
      <c r="R37" s="12" t="s">
        <v>61</v>
      </c>
      <c r="S37" s="14"/>
      <c r="T37" s="14"/>
    </row>
    <row r="38" spans="1:20" ht="12.95" customHeight="1" x14ac:dyDescent="0.25">
      <c r="A38" s="50" t="s">
        <v>62</v>
      </c>
      <c r="B38" s="51">
        <v>0</v>
      </c>
      <c r="C38" s="46">
        <f>+'[2]February 2013'!C38</f>
        <v>26.4</v>
      </c>
      <c r="D38" s="46">
        <f>+'[2]February 2013'!D38</f>
        <v>25.4</v>
      </c>
      <c r="E38" s="47"/>
      <c r="F38" s="48" t="s">
        <v>62</v>
      </c>
      <c r="G38" s="49">
        <v>0</v>
      </c>
      <c r="H38" s="49">
        <v>26.3</v>
      </c>
      <c r="I38" s="49">
        <v>24.5</v>
      </c>
      <c r="J38" s="14"/>
      <c r="K38" s="38"/>
      <c r="L38" s="54"/>
      <c r="M38" s="12" t="s">
        <v>63</v>
      </c>
      <c r="N38" s="12"/>
      <c r="O38" s="12" t="s">
        <v>63</v>
      </c>
      <c r="P38" s="38"/>
      <c r="Q38" s="12" t="s">
        <v>63</v>
      </c>
      <c r="R38" s="12" t="s">
        <v>46</v>
      </c>
      <c r="S38" s="14"/>
      <c r="T38" s="14"/>
    </row>
    <row r="39" spans="1:20" ht="12.95" customHeight="1" x14ac:dyDescent="0.25">
      <c r="A39" s="50" t="s">
        <v>64</v>
      </c>
      <c r="B39" s="51">
        <v>0</v>
      </c>
      <c r="C39" s="46">
        <f>+'[2]February 2013'!C39</f>
        <v>26.8</v>
      </c>
      <c r="D39" s="46">
        <f>+'[2]February 2013'!D39</f>
        <v>25.8</v>
      </c>
      <c r="E39" s="47"/>
      <c r="F39" s="48" t="s">
        <v>64</v>
      </c>
      <c r="G39" s="49">
        <v>0</v>
      </c>
      <c r="H39" s="49">
        <v>26.3</v>
      </c>
      <c r="I39" s="49">
        <v>24.5</v>
      </c>
      <c r="J39" s="14"/>
      <c r="K39" s="14"/>
      <c r="L39" s="14"/>
      <c r="M39" s="52"/>
      <c r="N39" s="14"/>
      <c r="O39" s="14"/>
      <c r="P39" s="14"/>
      <c r="Q39" s="14"/>
      <c r="R39" s="14"/>
      <c r="S39" s="14"/>
      <c r="T39" s="14"/>
    </row>
    <row r="40" spans="1:20" ht="12.95" customHeight="1" x14ac:dyDescent="0.25">
      <c r="A40" s="50" t="s">
        <v>65</v>
      </c>
      <c r="B40" s="51">
        <v>0</v>
      </c>
      <c r="C40" s="46">
        <f>+'[2]February 2013'!C40</f>
        <v>27</v>
      </c>
      <c r="D40" s="46">
        <f>+'[2]February 2013'!D40</f>
        <v>26.1</v>
      </c>
      <c r="E40" s="47"/>
      <c r="F40" s="48" t="s">
        <v>65</v>
      </c>
      <c r="G40" s="49">
        <v>0</v>
      </c>
      <c r="H40" s="49">
        <v>26.3</v>
      </c>
      <c r="I40" s="49">
        <v>24.1</v>
      </c>
      <c r="J40" s="1" t="s">
        <v>50</v>
      </c>
      <c r="K40" s="14"/>
      <c r="L40" s="14"/>
      <c r="M40" s="18">
        <v>614766</v>
      </c>
      <c r="N40" s="40"/>
      <c r="O40" s="18">
        <f>+'[2]Master Data'!C30</f>
        <v>162043</v>
      </c>
      <c r="P40" s="14"/>
      <c r="Q40" s="55">
        <f t="shared" ref="Q40:Q51" si="4">B30</f>
        <v>26.358484366409336</v>
      </c>
      <c r="R40" s="55">
        <f t="shared" ref="R40:R51" si="5">G30</f>
        <v>26.589370109910487</v>
      </c>
      <c r="S40" s="14"/>
      <c r="T40" s="14"/>
    </row>
    <row r="41" spans="1:20" ht="12.95" customHeight="1" x14ac:dyDescent="0.25">
      <c r="A41" s="33" t="s">
        <v>66</v>
      </c>
      <c r="B41" s="56">
        <v>0</v>
      </c>
      <c r="C41" s="46">
        <f>+'[2]February 2013'!C41</f>
        <v>27.1</v>
      </c>
      <c r="D41" s="46">
        <f>+'[2]February 2013'!D41</f>
        <v>26.2</v>
      </c>
      <c r="E41" s="47"/>
      <c r="F41" s="48" t="s">
        <v>66</v>
      </c>
      <c r="G41" s="49">
        <v>0</v>
      </c>
      <c r="H41" s="49">
        <v>26.2</v>
      </c>
      <c r="I41" s="49">
        <v>24.1</v>
      </c>
      <c r="J41" s="1" t="s">
        <v>51</v>
      </c>
      <c r="K41" s="14"/>
      <c r="L41" s="14"/>
      <c r="M41" s="18">
        <v>610335</v>
      </c>
      <c r="N41" s="40"/>
      <c r="O41" s="18">
        <f>+'[2]Master Data'!C31</f>
        <v>162228</v>
      </c>
      <c r="P41" s="14"/>
      <c r="Q41" s="55">
        <f t="shared" si="4"/>
        <v>26.580156799134901</v>
      </c>
      <c r="R41" s="55">
        <f t="shared" si="5"/>
        <v>26.61972645649956</v>
      </c>
      <c r="S41" s="14"/>
      <c r="T41" s="14"/>
    </row>
    <row r="42" spans="1:20" ht="12.95" customHeight="1" x14ac:dyDescent="0.25">
      <c r="A42" s="1"/>
      <c r="B42" s="1"/>
      <c r="C42" s="57"/>
      <c r="D42" s="1"/>
      <c r="E42" s="1"/>
      <c r="F42" s="1"/>
      <c r="G42" s="1"/>
      <c r="H42" s="57"/>
      <c r="I42" s="57"/>
      <c r="J42" s="1" t="s">
        <v>53</v>
      </c>
      <c r="K42" s="14"/>
      <c r="L42" s="14"/>
      <c r="M42" s="18">
        <v>608751</v>
      </c>
      <c r="N42" s="40"/>
      <c r="O42" s="18">
        <f>+'[2]Master Data'!C32</f>
        <v>163059</v>
      </c>
      <c r="P42" s="14"/>
      <c r="Q42" s="55">
        <f t="shared" si="4"/>
        <v>26.785828688577102</v>
      </c>
      <c r="R42" s="55">
        <f t="shared" si="5"/>
        <v>26.756083883610486</v>
      </c>
      <c r="S42" s="14"/>
      <c r="T42" s="14"/>
    </row>
    <row r="43" spans="1:20" ht="12.95" customHeight="1" x14ac:dyDescent="0.25">
      <c r="A43" s="1"/>
      <c r="B43" s="1"/>
      <c r="C43" s="57"/>
      <c r="D43" s="1"/>
      <c r="E43" s="1"/>
      <c r="F43" s="1" t="s">
        <v>67</v>
      </c>
      <c r="G43" s="1"/>
      <c r="H43" s="1"/>
      <c r="I43" s="1"/>
      <c r="J43" s="1" t="s">
        <v>55</v>
      </c>
      <c r="K43" s="14"/>
      <c r="L43" s="14"/>
      <c r="M43" s="18">
        <v>611136</v>
      </c>
      <c r="N43" s="40"/>
      <c r="O43" s="18">
        <f>+'[2]Master Data'!C33</f>
        <v>163775</v>
      </c>
      <c r="P43" s="14"/>
      <c r="Q43" s="55">
        <f t="shared" si="4"/>
        <v>26.798454026599643</v>
      </c>
      <c r="R43" s="55">
        <f t="shared" si="5"/>
        <v>26.8735711493282</v>
      </c>
      <c r="S43" s="14"/>
      <c r="T43" s="14"/>
    </row>
    <row r="44" spans="1:20" ht="12.95" customHeight="1" x14ac:dyDescent="0.25">
      <c r="A44" s="1"/>
      <c r="B44" s="1"/>
      <c r="C44" s="57"/>
      <c r="D44" s="1"/>
      <c r="E44" s="1"/>
      <c r="F44" s="1"/>
      <c r="G44" s="1"/>
      <c r="H44" s="1"/>
      <c r="I44" s="1"/>
      <c r="J44" s="1" t="s">
        <v>32</v>
      </c>
      <c r="K44" s="14"/>
      <c r="L44" s="14"/>
      <c r="M44" s="18">
        <v>613824</v>
      </c>
      <c r="N44" s="40"/>
      <c r="O44" s="18">
        <f>+'[2]Master Data'!C34</f>
        <v>164249</v>
      </c>
      <c r="P44" s="14"/>
      <c r="Q44" s="55">
        <f t="shared" si="4"/>
        <v>26.758321603586694</v>
      </c>
      <c r="R44" s="55">
        <f t="shared" si="5"/>
        <v>26.951349031940207</v>
      </c>
      <c r="S44" s="14"/>
      <c r="T44" s="14"/>
    </row>
    <row r="45" spans="1:20" ht="12.95" customHeight="1" x14ac:dyDescent="0.25">
      <c r="A45" s="1" t="s">
        <v>68</v>
      </c>
      <c r="B45" s="14"/>
      <c r="C45" s="14"/>
      <c r="D45" s="14"/>
      <c r="E45" s="14"/>
      <c r="F45" s="14"/>
      <c r="G45" s="14"/>
      <c r="H45" s="14"/>
      <c r="I45" s="14"/>
      <c r="J45" s="1" t="s">
        <v>31</v>
      </c>
      <c r="K45" s="14"/>
      <c r="L45" s="14"/>
      <c r="M45" s="18">
        <v>624153</v>
      </c>
      <c r="N45" s="40"/>
      <c r="O45" s="18">
        <f>+'[2]Master Data'!C35</f>
        <v>164469</v>
      </c>
      <c r="P45" s="14"/>
      <c r="Q45" s="55">
        <f t="shared" si="4"/>
        <v>26.350750537127915</v>
      </c>
      <c r="R45" s="55">
        <f t="shared" si="5"/>
        <v>26.987448471127216</v>
      </c>
      <c r="S45" s="14"/>
      <c r="T45" s="14"/>
    </row>
    <row r="46" spans="1:20" x14ac:dyDescent="0.25">
      <c r="A46" s="1" t="s">
        <v>69</v>
      </c>
      <c r="B46" s="14"/>
      <c r="C46" s="14"/>
      <c r="D46" s="14"/>
      <c r="E46" s="14"/>
      <c r="F46" s="14"/>
      <c r="G46" s="14"/>
      <c r="H46" s="14"/>
      <c r="I46" s="14"/>
      <c r="J46" s="1" t="s">
        <v>56</v>
      </c>
      <c r="K46" s="14"/>
      <c r="L46" s="14"/>
      <c r="M46" s="18">
        <v>623096</v>
      </c>
      <c r="N46" s="40"/>
      <c r="O46" s="18">
        <v>0</v>
      </c>
      <c r="P46" s="14"/>
      <c r="Q46" s="55">
        <f t="shared" si="4"/>
        <v>0</v>
      </c>
      <c r="R46" s="55">
        <f t="shared" si="5"/>
        <v>0</v>
      </c>
      <c r="S46" s="14"/>
      <c r="T46" s="14"/>
    </row>
    <row r="47" spans="1:2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" t="s">
        <v>59</v>
      </c>
      <c r="K47" s="14"/>
      <c r="L47" s="14"/>
      <c r="M47" s="18">
        <v>619419</v>
      </c>
      <c r="N47" s="40"/>
      <c r="O47" s="18">
        <v>0</v>
      </c>
      <c r="P47" s="14"/>
      <c r="Q47" s="55">
        <f t="shared" si="4"/>
        <v>0</v>
      </c>
      <c r="R47" s="55">
        <f t="shared" si="5"/>
        <v>0</v>
      </c>
      <c r="S47" s="14"/>
      <c r="T47" s="14"/>
    </row>
    <row r="48" spans="1:20" x14ac:dyDescent="0.25">
      <c r="J48" s="1" t="s">
        <v>62</v>
      </c>
      <c r="K48" s="14"/>
      <c r="L48" s="14"/>
      <c r="M48" s="18">
        <v>606714</v>
      </c>
      <c r="N48" s="40"/>
      <c r="O48" s="18">
        <v>0</v>
      </c>
      <c r="P48" s="14"/>
      <c r="Q48" s="55">
        <f t="shared" si="4"/>
        <v>0</v>
      </c>
      <c r="R48" s="55">
        <f t="shared" si="5"/>
        <v>0</v>
      </c>
      <c r="S48" s="14"/>
      <c r="T48" s="14"/>
    </row>
    <row r="49" spans="1:20" ht="18" x14ac:dyDescent="0.25">
      <c r="A49" s="58"/>
      <c r="B49" s="59"/>
      <c r="C49" s="59"/>
      <c r="D49" s="60"/>
      <c r="E49" s="59"/>
      <c r="F49" s="59"/>
      <c r="G49" s="59"/>
      <c r="H49" s="59"/>
      <c r="I49" s="59"/>
      <c r="J49" s="1" t="s">
        <v>64</v>
      </c>
      <c r="K49" s="14"/>
      <c r="L49" s="14"/>
      <c r="M49" s="18">
        <v>597271</v>
      </c>
      <c r="N49" s="40"/>
      <c r="O49" s="18">
        <v>0</v>
      </c>
      <c r="P49" s="14"/>
      <c r="Q49" s="55">
        <f t="shared" si="4"/>
        <v>0</v>
      </c>
      <c r="R49" s="55">
        <f t="shared" si="5"/>
        <v>0</v>
      </c>
      <c r="S49" s="14"/>
      <c r="T49" s="14"/>
    </row>
    <row r="50" spans="1:20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1" t="s">
        <v>65</v>
      </c>
      <c r="K50" s="14"/>
      <c r="L50" s="14"/>
      <c r="M50" s="18">
        <v>593568</v>
      </c>
      <c r="N50" s="40"/>
      <c r="O50" s="18">
        <v>0</v>
      </c>
      <c r="P50" s="14"/>
      <c r="Q50" s="55">
        <f t="shared" si="4"/>
        <v>0</v>
      </c>
      <c r="R50" s="55">
        <f t="shared" si="5"/>
        <v>0</v>
      </c>
      <c r="S50" s="14"/>
      <c r="T50" s="14"/>
    </row>
    <row r="51" spans="1:20" x14ac:dyDescent="0.25">
      <c r="J51" s="1" t="s">
        <v>66</v>
      </c>
      <c r="K51" s="14"/>
      <c r="L51" s="14"/>
      <c r="M51" s="18">
        <v>590100</v>
      </c>
      <c r="N51" s="40"/>
      <c r="O51" s="18">
        <v>0</v>
      </c>
      <c r="P51" s="14"/>
      <c r="Q51" s="55">
        <f t="shared" si="4"/>
        <v>0</v>
      </c>
      <c r="R51" s="55">
        <f t="shared" si="5"/>
        <v>0</v>
      </c>
      <c r="S51" s="14"/>
      <c r="T51" s="14"/>
    </row>
    <row r="52" spans="1:20" x14ac:dyDescent="0.25"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20" x14ac:dyDescent="0.25">
      <c r="J53" s="1" t="s">
        <v>68</v>
      </c>
      <c r="K53" s="14"/>
      <c r="L53" s="14"/>
      <c r="M53" s="14"/>
      <c r="N53" s="14"/>
      <c r="O53" s="14"/>
      <c r="P53" s="14"/>
      <c r="Q53" s="14"/>
      <c r="R53" s="14"/>
      <c r="S53" s="14"/>
    </row>
    <row r="54" spans="1:20" x14ac:dyDescent="0.25">
      <c r="J54" s="1" t="s">
        <v>69</v>
      </c>
      <c r="K54" s="14"/>
      <c r="L54" s="14"/>
      <c r="M54" s="14"/>
      <c r="N54" s="14"/>
      <c r="O54" s="14"/>
      <c r="Q54" s="14"/>
      <c r="R54" s="14"/>
    </row>
  </sheetData>
  <mergeCells count="4">
    <mergeCell ref="J1:S1"/>
    <mergeCell ref="G12:H13"/>
    <mergeCell ref="Q24:R24"/>
    <mergeCell ref="K36:P36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r:id="rId5">
            <anchor moveWithCells="1" sizeWithCells="1">
              <from>
                <xdr:col>0</xdr:col>
                <xdr:colOff>114300</xdr:colOff>
                <xdr:row>84</xdr:row>
                <xdr:rowOff>28575</xdr:rowOff>
              </from>
              <to>
                <xdr:col>8</xdr:col>
                <xdr:colOff>809625</xdr:colOff>
                <xdr:row>104</xdr:row>
                <xdr:rowOff>133350</xdr:rowOff>
              </to>
            </anchor>
          </objectPr>
        </oleObject>
      </mc:Choice>
      <mc:Fallback>
        <oleObject progId="MSGraph.Char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Surface Transportation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Government of the United States</dc:creator>
  <cp:lastModifiedBy>Government of the United States</cp:lastModifiedBy>
  <dcterms:created xsi:type="dcterms:W3CDTF">2013-07-19T12:24:06Z</dcterms:created>
  <dcterms:modified xsi:type="dcterms:W3CDTF">2013-07-19T12:24:29Z</dcterms:modified>
</cp:coreProperties>
</file>